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lenff/Desktop/"/>
    </mc:Choice>
  </mc:AlternateContent>
  <xr:revisionPtr revIDLastSave="0" documentId="13_ncr:1_{5318959C-96B7-CA4E-BEB7-314C4D7034A4}" xr6:coauthVersionLast="47" xr6:coauthVersionMax="47" xr10:uidLastSave="{00000000-0000-0000-0000-000000000000}"/>
  <bookViews>
    <workbookView xWindow="0" yWindow="500" windowWidth="40960" windowHeight="21140" xr2:uid="{00000000-000D-0000-FFFF-FFFF00000000}"/>
  </bookViews>
  <sheets>
    <sheet name="排名" sheetId="1" r:id="rId1"/>
  </sheets>
  <definedNames>
    <definedName name="_xlnm._FilterDatabase" localSheetId="0" hidden="1">排名!$A$2:$T$117</definedName>
    <definedName name="_xlnm.Print_Titles" localSheetId="0">排名!$2:$2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" i="1" l="1"/>
  <c r="T17" i="1" l="1"/>
  <c r="T7" i="1"/>
  <c r="T50" i="1"/>
  <c r="T38" i="1"/>
  <c r="T110" i="1"/>
  <c r="T84" i="1"/>
  <c r="T21" i="1"/>
  <c r="T20" i="1"/>
  <c r="T75" i="1"/>
  <c r="T102" i="1"/>
  <c r="T9" i="1"/>
  <c r="T90" i="1"/>
  <c r="T32" i="1"/>
  <c r="T77" i="1"/>
  <c r="T40" i="1"/>
  <c r="T19" i="1"/>
  <c r="T92" i="1"/>
  <c r="T51" i="1"/>
  <c r="T108" i="1"/>
  <c r="T83" i="1"/>
  <c r="T80" i="1"/>
  <c r="T105" i="1"/>
  <c r="T89" i="1"/>
  <c r="T114" i="1"/>
  <c r="T117" i="1"/>
  <c r="T3" i="1"/>
  <c r="T53" i="1"/>
  <c r="T43" i="1"/>
  <c r="T97" i="1"/>
  <c r="T81" i="1"/>
  <c r="T27" i="1"/>
  <c r="T88" i="1"/>
  <c r="T101" i="1"/>
  <c r="T112" i="1"/>
  <c r="T115" i="1"/>
  <c r="T106" i="1"/>
  <c r="T93" i="1"/>
  <c r="T4" i="1"/>
  <c r="T45" i="1"/>
  <c r="T103" i="1"/>
  <c r="T116" i="1"/>
  <c r="T99" i="1"/>
  <c r="T57" i="1"/>
  <c r="T54" i="1"/>
  <c r="T118" i="1"/>
  <c r="T113" i="1"/>
  <c r="T18" i="1"/>
  <c r="T29" i="1"/>
  <c r="T26" i="1"/>
  <c r="T12" i="1"/>
  <c r="T73" i="1"/>
  <c r="T70" i="1"/>
  <c r="T63" i="1"/>
  <c r="T86" i="1"/>
  <c r="T61" i="1"/>
  <c r="T98" i="1"/>
  <c r="T78" i="1"/>
  <c r="T71" i="1"/>
  <c r="T25" i="1"/>
  <c r="T52" i="1"/>
  <c r="T5" i="1"/>
  <c r="T35" i="1"/>
  <c r="T76" i="1"/>
  <c r="T46" i="1"/>
  <c r="T24" i="1"/>
  <c r="T82" i="1"/>
  <c r="T6" i="1"/>
  <c r="T55" i="1"/>
  <c r="T67" i="1"/>
  <c r="T72" i="1"/>
  <c r="T60" i="1"/>
  <c r="T15" i="1"/>
  <c r="T31" i="1"/>
  <c r="T95" i="1"/>
  <c r="T100" i="1"/>
  <c r="T64" i="1"/>
  <c r="T74" i="1"/>
  <c r="T91" i="1"/>
  <c r="T44" i="1"/>
  <c r="T16" i="1"/>
  <c r="T13" i="1"/>
  <c r="T30" i="1"/>
  <c r="T58" i="1"/>
  <c r="T69" i="1"/>
  <c r="T59" i="1"/>
  <c r="T39" i="1"/>
  <c r="T41" i="1"/>
  <c r="T49" i="1"/>
  <c r="T33" i="1"/>
  <c r="T48" i="1"/>
  <c r="T23" i="1"/>
  <c r="T66" i="1"/>
  <c r="T36" i="1"/>
  <c r="T104" i="1"/>
  <c r="T62" i="1"/>
  <c r="T96" i="1"/>
  <c r="T107" i="1"/>
  <c r="T94" i="1"/>
  <c r="T79" i="1"/>
  <c r="T10" i="1"/>
  <c r="T87" i="1"/>
  <c r="T28" i="1"/>
  <c r="T85" i="1"/>
  <c r="T8" i="1"/>
  <c r="T47" i="1"/>
  <c r="T11" i="1"/>
  <c r="T22" i="1"/>
  <c r="T56" i="1"/>
  <c r="T42" i="1"/>
  <c r="T65" i="1"/>
  <c r="T68" i="1"/>
  <c r="T109" i="1"/>
  <c r="T37" i="1"/>
  <c r="T14" i="1"/>
  <c r="T111" i="1"/>
</calcChain>
</file>

<file path=xl/sharedStrings.xml><?xml version="1.0" encoding="utf-8"?>
<sst xmlns="http://schemas.openxmlformats.org/spreadsheetml/2006/main" count="2647" uniqueCount="344">
  <si>
    <t>法学院2020级本科生（含元培）法学硕士专业必修课成绩排名</t>
  </si>
  <si>
    <t>名次</t>
  </si>
  <si>
    <t>学号</t>
  </si>
  <si>
    <t>宪法学
3</t>
  </si>
  <si>
    <t>民总
3</t>
  </si>
  <si>
    <t>法理学
4</t>
  </si>
  <si>
    <t>债权法
4</t>
  </si>
  <si>
    <t>中法史
3</t>
  </si>
  <si>
    <t>刑总
4</t>
  </si>
  <si>
    <t>民诉
4</t>
  </si>
  <si>
    <t>刑分
4</t>
  </si>
  <si>
    <t>物权法
2</t>
  </si>
  <si>
    <t>刑诉
4</t>
  </si>
  <si>
    <t>行政法
4</t>
  </si>
  <si>
    <t>国私
2</t>
  </si>
  <si>
    <t>经济法
3</t>
  </si>
  <si>
    <t>国公
4</t>
  </si>
  <si>
    <t>商总
2</t>
  </si>
  <si>
    <t>国经
3</t>
  </si>
  <si>
    <t>知产
3</t>
  </si>
  <si>
    <t>加权
平均分</t>
  </si>
  <si>
    <t>76</t>
  </si>
  <si>
    <t>74</t>
  </si>
  <si>
    <t>82</t>
  </si>
  <si>
    <t>70</t>
  </si>
  <si>
    <t>69</t>
  </si>
  <si>
    <t>合格</t>
  </si>
  <si>
    <t>1800016362</t>
  </si>
  <si>
    <t>77</t>
  </si>
  <si>
    <t>81</t>
  </si>
  <si>
    <t>1900016220</t>
  </si>
  <si>
    <t>60</t>
  </si>
  <si>
    <t>1900016221</t>
  </si>
  <si>
    <t>62</t>
  </si>
  <si>
    <t>53</t>
  </si>
  <si>
    <t>66</t>
  </si>
  <si>
    <t>1900016227</t>
  </si>
  <si>
    <t>61</t>
  </si>
  <si>
    <t>1900016229</t>
  </si>
  <si>
    <t>1900016236</t>
  </si>
  <si>
    <t>1900016253</t>
  </si>
  <si>
    <t>83</t>
  </si>
  <si>
    <t>1900016254</t>
  </si>
  <si>
    <t>1900016257</t>
  </si>
  <si>
    <t>80</t>
  </si>
  <si>
    <t>1900016260</t>
  </si>
  <si>
    <t>1900016270</t>
  </si>
  <si>
    <t>84</t>
  </si>
  <si>
    <t>W</t>
  </si>
  <si>
    <t>缓考</t>
  </si>
  <si>
    <t>78</t>
  </si>
  <si>
    <t>88</t>
  </si>
  <si>
    <t>63</t>
  </si>
  <si>
    <t>75</t>
  </si>
  <si>
    <t>79</t>
  </si>
  <si>
    <t>72</t>
  </si>
  <si>
    <t>1900016282</t>
  </si>
  <si>
    <t>1900016283</t>
  </si>
  <si>
    <t>68</t>
  </si>
  <si>
    <t>1900016286</t>
  </si>
  <si>
    <t>1900016292</t>
  </si>
  <si>
    <t>65</t>
  </si>
  <si>
    <t>1900016296</t>
  </si>
  <si>
    <t>1900016335</t>
  </si>
  <si>
    <t>2000013922</t>
  </si>
  <si>
    <t>89</t>
  </si>
  <si>
    <t>94</t>
  </si>
  <si>
    <t>85</t>
  </si>
  <si>
    <t>87</t>
  </si>
  <si>
    <t>90</t>
  </si>
  <si>
    <t>93</t>
  </si>
  <si>
    <t>92</t>
  </si>
  <si>
    <t>98</t>
  </si>
  <si>
    <t>96</t>
  </si>
  <si>
    <t>91</t>
  </si>
  <si>
    <t>86</t>
  </si>
  <si>
    <t>2000015138</t>
  </si>
  <si>
    <t>97</t>
  </si>
  <si>
    <t>2000016201</t>
  </si>
  <si>
    <t>95</t>
  </si>
  <si>
    <t>2000016203</t>
  </si>
  <si>
    <t>2000016204</t>
  </si>
  <si>
    <t>67</t>
  </si>
  <si>
    <t>71</t>
  </si>
  <si>
    <t>73</t>
  </si>
  <si>
    <t>2000016205</t>
  </si>
  <si>
    <t>2000016206</t>
  </si>
  <si>
    <t>2000016207</t>
  </si>
  <si>
    <t>2000016208</t>
  </si>
  <si>
    <t>2000016209</t>
  </si>
  <si>
    <t>51</t>
  </si>
  <si>
    <t>2000016212</t>
  </si>
  <si>
    <t>54</t>
  </si>
  <si>
    <t>2000016214</t>
  </si>
  <si>
    <t>2000016217</t>
  </si>
  <si>
    <t>2000016218</t>
  </si>
  <si>
    <t>2000016219</t>
  </si>
  <si>
    <t>2000016220</t>
  </si>
  <si>
    <t>2000016221</t>
  </si>
  <si>
    <t>2000016222</t>
  </si>
  <si>
    <t>2000016223</t>
  </si>
  <si>
    <t>2000016224</t>
  </si>
  <si>
    <t>64</t>
  </si>
  <si>
    <t>2000016231</t>
  </si>
  <si>
    <t>2000016235</t>
  </si>
  <si>
    <t>2000016236</t>
  </si>
  <si>
    <t>2000016237</t>
  </si>
  <si>
    <t>2000016238</t>
  </si>
  <si>
    <t>99</t>
  </si>
  <si>
    <t>2000016239</t>
  </si>
  <si>
    <t>2000016240</t>
  </si>
  <si>
    <t>2000016243</t>
  </si>
  <si>
    <t>2000016244</t>
  </si>
  <si>
    <t>2000016245</t>
  </si>
  <si>
    <t>2000016246</t>
  </si>
  <si>
    <t>2000016248</t>
  </si>
  <si>
    <t>2000016249</t>
  </si>
  <si>
    <t>2000016251</t>
  </si>
  <si>
    <t>2000016252</t>
  </si>
  <si>
    <t>2000016253</t>
  </si>
  <si>
    <t>2000016254</t>
  </si>
  <si>
    <t>2000016256</t>
  </si>
  <si>
    <t>2000016257</t>
  </si>
  <si>
    <t>2000016258</t>
  </si>
  <si>
    <t>2000016259</t>
  </si>
  <si>
    <t>2000016260</t>
  </si>
  <si>
    <t>2000016261</t>
  </si>
  <si>
    <t>2000016263</t>
  </si>
  <si>
    <t>2000016264</t>
  </si>
  <si>
    <t>2000016265</t>
  </si>
  <si>
    <t>2000016266</t>
  </si>
  <si>
    <t>2000016270</t>
  </si>
  <si>
    <t>2000016271</t>
  </si>
  <si>
    <t>2000016272</t>
  </si>
  <si>
    <t>2000016273</t>
  </si>
  <si>
    <t>2000016274</t>
  </si>
  <si>
    <t>2000016276</t>
  </si>
  <si>
    <t>2000016277</t>
  </si>
  <si>
    <t>2000016280</t>
  </si>
  <si>
    <t>2000016283</t>
  </si>
  <si>
    <t>2000016284</t>
  </si>
  <si>
    <t>2000016286</t>
  </si>
  <si>
    <t>2000016287</t>
  </si>
  <si>
    <t>2000016288</t>
  </si>
  <si>
    <t>2000016289</t>
  </si>
  <si>
    <t>2000016290</t>
  </si>
  <si>
    <t>2000016291</t>
  </si>
  <si>
    <t>2000016293</t>
  </si>
  <si>
    <t>2000016294</t>
  </si>
  <si>
    <t>2000016295</t>
  </si>
  <si>
    <t>2000016296</t>
  </si>
  <si>
    <t>2000016297</t>
  </si>
  <si>
    <t>2000016298</t>
  </si>
  <si>
    <t>2000016299</t>
  </si>
  <si>
    <t>2000016300</t>
  </si>
  <si>
    <t>2000016303</t>
  </si>
  <si>
    <t>2000016304</t>
  </si>
  <si>
    <t>2000016305</t>
  </si>
  <si>
    <t>2000016307</t>
  </si>
  <si>
    <t>2000016309</t>
  </si>
  <si>
    <t>2000016310</t>
  </si>
  <si>
    <t>2000016311</t>
  </si>
  <si>
    <t>2000016313</t>
  </si>
  <si>
    <t>2000016315</t>
  </si>
  <si>
    <t>2000016317</t>
  </si>
  <si>
    <t>2000016318</t>
  </si>
  <si>
    <t>2000016319</t>
  </si>
  <si>
    <t>2000016321</t>
  </si>
  <si>
    <t>2000016322</t>
  </si>
  <si>
    <t>2000016323</t>
  </si>
  <si>
    <t>2000016324</t>
  </si>
  <si>
    <t>2000016328</t>
  </si>
  <si>
    <t>2000016329</t>
  </si>
  <si>
    <t>2000016331</t>
  </si>
  <si>
    <t>2000016332</t>
  </si>
  <si>
    <t>2000016333</t>
  </si>
  <si>
    <t>2000016334</t>
  </si>
  <si>
    <t>2000016335</t>
  </si>
  <si>
    <t>2000016337</t>
  </si>
  <si>
    <t>2000016338</t>
  </si>
  <si>
    <t>2000016339</t>
  </si>
  <si>
    <t>2000016340</t>
  </si>
  <si>
    <t>2000016347</t>
  </si>
  <si>
    <t>2000016350</t>
  </si>
  <si>
    <t>2000016815</t>
  </si>
  <si>
    <t>2000016820</t>
  </si>
  <si>
    <t>2000016833</t>
  </si>
  <si>
    <t>2000016931</t>
  </si>
  <si>
    <t>出访</t>
    <phoneticPr fontId="16" type="noConversion"/>
  </si>
  <si>
    <t>出访</t>
    <phoneticPr fontId="16" type="noConversion"/>
  </si>
  <si>
    <t>合格</t>
    <phoneticPr fontId="16" type="noConversion"/>
  </si>
  <si>
    <t>合格</t>
    <phoneticPr fontId="16" type="noConversion"/>
  </si>
  <si>
    <t>1800017459</t>
    <phoneticPr fontId="16" type="noConversion"/>
  </si>
  <si>
    <t>75</t>
    <phoneticPr fontId="16" type="noConversion"/>
  </si>
  <si>
    <t>1900017436</t>
    <phoneticPr fontId="16" type="noConversion"/>
  </si>
  <si>
    <t>合格</t>
    <phoneticPr fontId="16" type="noConversion"/>
  </si>
  <si>
    <t>1900017437</t>
    <phoneticPr fontId="16" type="noConversion"/>
  </si>
  <si>
    <t>85</t>
    <phoneticPr fontId="16" type="noConversion"/>
  </si>
  <si>
    <t>1900017864</t>
    <phoneticPr fontId="16" type="noConversion"/>
  </si>
  <si>
    <t>87</t>
    <phoneticPr fontId="16" type="noConversion"/>
  </si>
  <si>
    <t>2000012516</t>
    <phoneticPr fontId="16" type="noConversion"/>
  </si>
  <si>
    <t>71</t>
    <phoneticPr fontId="16" type="noConversion"/>
  </si>
  <si>
    <t>合格</t>
    <phoneticPr fontId="16" type="noConversion"/>
  </si>
  <si>
    <t>2000017409</t>
    <phoneticPr fontId="16" type="noConversion"/>
  </si>
  <si>
    <t>79</t>
    <phoneticPr fontId="16" type="noConversion"/>
  </si>
  <si>
    <t>2000017414</t>
    <phoneticPr fontId="16" type="noConversion"/>
  </si>
  <si>
    <t>92</t>
    <phoneticPr fontId="16" type="noConversion"/>
  </si>
  <si>
    <t>2000017415</t>
    <phoneticPr fontId="16" type="noConversion"/>
  </si>
  <si>
    <t>83</t>
    <phoneticPr fontId="16" type="noConversion"/>
  </si>
  <si>
    <t>2000017423</t>
    <phoneticPr fontId="16" type="noConversion"/>
  </si>
  <si>
    <t>83</t>
    <phoneticPr fontId="16" type="noConversion"/>
  </si>
  <si>
    <t>2000017436</t>
    <phoneticPr fontId="16" type="noConversion"/>
  </si>
  <si>
    <t>91</t>
    <phoneticPr fontId="16" type="noConversion"/>
  </si>
  <si>
    <t>合格</t>
    <phoneticPr fontId="16" type="noConversion"/>
  </si>
  <si>
    <t>2000017441</t>
    <phoneticPr fontId="16" type="noConversion"/>
  </si>
  <si>
    <t>77</t>
    <phoneticPr fontId="16" type="noConversion"/>
  </si>
  <si>
    <t>2000017448</t>
    <phoneticPr fontId="16" type="noConversion"/>
  </si>
  <si>
    <t>86</t>
    <phoneticPr fontId="16" type="noConversion"/>
  </si>
  <si>
    <t>2000017452</t>
    <phoneticPr fontId="16" type="noConversion"/>
  </si>
  <si>
    <t>82</t>
    <phoneticPr fontId="16" type="noConversion"/>
  </si>
  <si>
    <t>2000017453</t>
    <phoneticPr fontId="16" type="noConversion"/>
  </si>
  <si>
    <t>80</t>
    <phoneticPr fontId="16" type="noConversion"/>
  </si>
  <si>
    <t>2000017457</t>
    <phoneticPr fontId="16" type="noConversion"/>
  </si>
  <si>
    <t>82</t>
    <phoneticPr fontId="16" type="noConversion"/>
  </si>
  <si>
    <t>2000017461</t>
    <phoneticPr fontId="16" type="noConversion"/>
  </si>
  <si>
    <t>92</t>
    <phoneticPr fontId="16" type="noConversion"/>
  </si>
  <si>
    <t>2000017462</t>
    <phoneticPr fontId="16" type="noConversion"/>
  </si>
  <si>
    <t>77</t>
    <phoneticPr fontId="16" type="noConversion"/>
  </si>
  <si>
    <t>2000017463</t>
    <phoneticPr fontId="16" type="noConversion"/>
  </si>
  <si>
    <t>86</t>
    <phoneticPr fontId="16" type="noConversion"/>
  </si>
  <si>
    <t>2000017465</t>
    <phoneticPr fontId="16" type="noConversion"/>
  </si>
  <si>
    <t>85</t>
    <phoneticPr fontId="16" type="noConversion"/>
  </si>
  <si>
    <t>2000017466</t>
    <phoneticPr fontId="16" type="noConversion"/>
  </si>
  <si>
    <t>2000017470</t>
    <phoneticPr fontId="16" type="noConversion"/>
  </si>
  <si>
    <t>2000017473</t>
    <phoneticPr fontId="16" type="noConversion"/>
  </si>
  <si>
    <t>90</t>
    <phoneticPr fontId="16" type="noConversion"/>
  </si>
  <si>
    <t>2000017474</t>
    <phoneticPr fontId="16" type="noConversion"/>
  </si>
  <si>
    <t>2000017476</t>
    <phoneticPr fontId="16" type="noConversion"/>
  </si>
  <si>
    <t>74</t>
    <phoneticPr fontId="16" type="noConversion"/>
  </si>
  <si>
    <t>2000017480</t>
    <phoneticPr fontId="16" type="noConversion"/>
  </si>
  <si>
    <t>89</t>
    <phoneticPr fontId="16" type="noConversion"/>
  </si>
  <si>
    <t>2000017483</t>
    <phoneticPr fontId="16" type="noConversion"/>
  </si>
  <si>
    <t>95</t>
    <phoneticPr fontId="16" type="noConversion"/>
  </si>
  <si>
    <t>合格</t>
    <phoneticPr fontId="16" type="noConversion"/>
  </si>
  <si>
    <t>2000017484</t>
    <phoneticPr fontId="16" type="noConversion"/>
  </si>
  <si>
    <t>75</t>
    <phoneticPr fontId="16" type="noConversion"/>
  </si>
  <si>
    <t>2000017493</t>
    <phoneticPr fontId="16" type="noConversion"/>
  </si>
  <si>
    <t>73</t>
    <phoneticPr fontId="16" type="noConversion"/>
  </si>
  <si>
    <t>合格</t>
    <phoneticPr fontId="16" type="noConversion"/>
  </si>
  <si>
    <t>2000017495</t>
    <phoneticPr fontId="16" type="noConversion"/>
  </si>
  <si>
    <t>85</t>
    <phoneticPr fontId="16" type="noConversion"/>
  </si>
  <si>
    <t>2000017718</t>
    <phoneticPr fontId="16" type="noConversion"/>
  </si>
  <si>
    <t>84</t>
    <phoneticPr fontId="16" type="noConversion"/>
  </si>
  <si>
    <t>2000017759</t>
    <phoneticPr fontId="16" type="noConversion"/>
  </si>
  <si>
    <t>89</t>
    <phoneticPr fontId="16" type="noConversion"/>
  </si>
  <si>
    <t>2000017776</t>
    <phoneticPr fontId="16" type="noConversion"/>
  </si>
  <si>
    <t>85</t>
    <phoneticPr fontId="16" type="noConversion"/>
  </si>
  <si>
    <t>2000017801</t>
    <phoneticPr fontId="16" type="noConversion"/>
  </si>
  <si>
    <t>88</t>
    <phoneticPr fontId="16" type="noConversion"/>
  </si>
  <si>
    <t>合格</t>
    <phoneticPr fontId="16" type="noConversion"/>
  </si>
  <si>
    <t>元培</t>
    <phoneticPr fontId="16" type="noConversion"/>
  </si>
  <si>
    <t>元培</t>
    <phoneticPr fontId="16" type="noConversion"/>
  </si>
  <si>
    <t>出访</t>
    <phoneticPr fontId="16" type="noConversion"/>
  </si>
  <si>
    <t>出访</t>
    <phoneticPr fontId="16" type="noConversion"/>
  </si>
  <si>
    <t>合格</t>
    <phoneticPr fontId="16" type="noConversion"/>
  </si>
  <si>
    <t>1</t>
    <phoneticPr fontId="16" type="noConversion"/>
  </si>
  <si>
    <t>2</t>
    <phoneticPr fontId="16" type="noConversion"/>
  </si>
  <si>
    <t>3</t>
    <phoneticPr fontId="16" type="noConversion"/>
  </si>
  <si>
    <t>4</t>
    <phoneticPr fontId="16" type="noConversion"/>
  </si>
  <si>
    <t>5</t>
    <phoneticPr fontId="16" type="noConversion"/>
  </si>
  <si>
    <t>6</t>
    <phoneticPr fontId="16" type="noConversion"/>
  </si>
  <si>
    <t>8</t>
    <phoneticPr fontId="16" type="noConversion"/>
  </si>
  <si>
    <t>9</t>
    <phoneticPr fontId="16" type="noConversion"/>
  </si>
  <si>
    <t>10</t>
    <phoneticPr fontId="16" type="noConversion"/>
  </si>
  <si>
    <t>11</t>
    <phoneticPr fontId="16" type="noConversion"/>
  </si>
  <si>
    <t>13</t>
    <phoneticPr fontId="16" type="noConversion"/>
  </si>
  <si>
    <t>14</t>
    <phoneticPr fontId="16" type="noConversion"/>
  </si>
  <si>
    <t>15</t>
    <phoneticPr fontId="16" type="noConversion"/>
  </si>
  <si>
    <t>16</t>
    <phoneticPr fontId="16" type="noConversion"/>
  </si>
  <si>
    <t>17</t>
    <phoneticPr fontId="16" type="noConversion"/>
  </si>
  <si>
    <t>18</t>
    <phoneticPr fontId="16" type="noConversion"/>
  </si>
  <si>
    <t>19</t>
    <phoneticPr fontId="16" type="noConversion"/>
  </si>
  <si>
    <t>20</t>
    <phoneticPr fontId="16" type="noConversion"/>
  </si>
  <si>
    <t>21</t>
    <phoneticPr fontId="16" type="noConversion"/>
  </si>
  <si>
    <t>22</t>
    <phoneticPr fontId="16" type="noConversion"/>
  </si>
  <si>
    <t>23</t>
    <phoneticPr fontId="16" type="noConversion"/>
  </si>
  <si>
    <t>23</t>
    <phoneticPr fontId="16" type="noConversion"/>
  </si>
  <si>
    <t>25</t>
    <phoneticPr fontId="16" type="noConversion"/>
  </si>
  <si>
    <t>26</t>
    <phoneticPr fontId="16" type="noConversion"/>
  </si>
  <si>
    <t>27</t>
    <phoneticPr fontId="16" type="noConversion"/>
  </si>
  <si>
    <t>30</t>
    <phoneticPr fontId="16" type="noConversion"/>
  </si>
  <si>
    <t>33</t>
    <phoneticPr fontId="16" type="noConversion"/>
  </si>
  <si>
    <t>34</t>
    <phoneticPr fontId="16" type="noConversion"/>
  </si>
  <si>
    <t>35</t>
    <phoneticPr fontId="16" type="noConversion"/>
  </si>
  <si>
    <t>36</t>
    <phoneticPr fontId="16" type="noConversion"/>
  </si>
  <si>
    <t>37</t>
    <phoneticPr fontId="16" type="noConversion"/>
  </si>
  <si>
    <t>39</t>
    <phoneticPr fontId="16" type="noConversion"/>
  </si>
  <si>
    <t>40</t>
    <phoneticPr fontId="16" type="noConversion"/>
  </si>
  <si>
    <t>41</t>
    <phoneticPr fontId="16" type="noConversion"/>
  </si>
  <si>
    <t>42</t>
    <phoneticPr fontId="16" type="noConversion"/>
  </si>
  <si>
    <t>43</t>
    <phoneticPr fontId="16" type="noConversion"/>
  </si>
  <si>
    <t>44</t>
    <phoneticPr fontId="16" type="noConversion"/>
  </si>
  <si>
    <t>45</t>
    <phoneticPr fontId="16" type="noConversion"/>
  </si>
  <si>
    <t>46</t>
    <phoneticPr fontId="16" type="noConversion"/>
  </si>
  <si>
    <t>47</t>
    <phoneticPr fontId="16" type="noConversion"/>
  </si>
  <si>
    <t>48</t>
    <phoneticPr fontId="16" type="noConversion"/>
  </si>
  <si>
    <t>49</t>
    <phoneticPr fontId="16" type="noConversion"/>
  </si>
  <si>
    <t>50</t>
    <phoneticPr fontId="16" type="noConversion"/>
  </si>
  <si>
    <t>51</t>
    <phoneticPr fontId="16" type="noConversion"/>
  </si>
  <si>
    <t>52</t>
    <phoneticPr fontId="16" type="noConversion"/>
  </si>
  <si>
    <t>53</t>
    <phoneticPr fontId="16" type="noConversion"/>
  </si>
  <si>
    <t>54</t>
    <phoneticPr fontId="16" type="noConversion"/>
  </si>
  <si>
    <t>55</t>
    <phoneticPr fontId="16" type="noConversion"/>
  </si>
  <si>
    <t>56</t>
    <phoneticPr fontId="16" type="noConversion"/>
  </si>
  <si>
    <t>57</t>
    <phoneticPr fontId="16" type="noConversion"/>
  </si>
  <si>
    <t>58</t>
    <phoneticPr fontId="16" type="noConversion"/>
  </si>
  <si>
    <t>59</t>
    <phoneticPr fontId="16" type="noConversion"/>
  </si>
  <si>
    <t>60</t>
    <phoneticPr fontId="16" type="noConversion"/>
  </si>
  <si>
    <t>61</t>
    <phoneticPr fontId="16" type="noConversion"/>
  </si>
  <si>
    <t>62</t>
    <phoneticPr fontId="16" type="noConversion"/>
  </si>
  <si>
    <t>63</t>
    <phoneticPr fontId="16" type="noConversion"/>
  </si>
  <si>
    <t>64</t>
    <phoneticPr fontId="16" type="noConversion"/>
  </si>
  <si>
    <t>66</t>
    <phoneticPr fontId="16" type="noConversion"/>
  </si>
  <si>
    <t>67</t>
    <phoneticPr fontId="16" type="noConversion"/>
  </si>
  <si>
    <t>68</t>
    <phoneticPr fontId="16" type="noConversion"/>
  </si>
  <si>
    <t>70</t>
    <phoneticPr fontId="16" type="noConversion"/>
  </si>
  <si>
    <t>72</t>
    <phoneticPr fontId="16" type="noConversion"/>
  </si>
  <si>
    <t>76</t>
    <phoneticPr fontId="16" type="noConversion"/>
  </si>
  <si>
    <t>元培</t>
    <phoneticPr fontId="16" type="noConversion"/>
  </si>
  <si>
    <t>78</t>
    <phoneticPr fontId="16" type="noConversion"/>
  </si>
  <si>
    <t>80</t>
    <phoneticPr fontId="16" type="noConversion"/>
  </si>
  <si>
    <t>81</t>
    <phoneticPr fontId="16" type="noConversion"/>
  </si>
  <si>
    <t>82</t>
    <phoneticPr fontId="16" type="noConversion"/>
  </si>
  <si>
    <t>83</t>
    <phoneticPr fontId="16" type="noConversion"/>
  </si>
  <si>
    <t>84</t>
    <phoneticPr fontId="16" type="noConversion"/>
  </si>
  <si>
    <t>85</t>
    <phoneticPr fontId="16" type="noConversion"/>
  </si>
  <si>
    <t>86</t>
    <phoneticPr fontId="16" type="noConversion"/>
  </si>
  <si>
    <t>87</t>
    <phoneticPr fontId="16" type="noConversion"/>
  </si>
  <si>
    <t>以下同学不符合法学硕士保研排名资格（按学号顺序排序）</t>
    <phoneticPr fontId="16" type="noConversion"/>
  </si>
  <si>
    <t>69</t>
    <phoneticPr fontId="16" type="noConversion"/>
  </si>
  <si>
    <t>73</t>
    <phoneticPr fontId="16" type="noConversion"/>
  </si>
  <si>
    <t>79</t>
    <phoneticPr fontId="16" type="noConversion"/>
  </si>
  <si>
    <t>29</t>
    <phoneticPr fontId="16" type="noConversion"/>
  </si>
  <si>
    <t>32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</si>
</sst>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1"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color rgb="FFCF2A1D"/>
      <name val="微软雅黑"/>
      <family val="2"/>
      <charset val="134"/>
    </font>
    <font>
      <sz val="10"/>
      <color rgb="FF3333FF"/>
      <name val="微软雅黑"/>
      <family val="2"/>
      <charset val="134"/>
    </font>
    <font>
      <sz val="10"/>
      <color rgb="FFC00000"/>
      <name val="微软雅黑"/>
      <family val="2"/>
      <charset val="134"/>
    </font>
    <font>
      <sz val="10"/>
      <color theme="9" tint="-0.249977111117893"/>
      <name val="微软雅黑"/>
      <family val="2"/>
      <charset val="134"/>
    </font>
    <font>
      <sz val="10"/>
      <color rgb="FF0070C0"/>
      <name val="微软雅黑"/>
      <family val="2"/>
      <charset val="134"/>
    </font>
    <font>
      <sz val="10"/>
      <color rgb="FF0000FF"/>
      <name val="微软雅黑"/>
      <family val="2"/>
      <charset val="134"/>
    </font>
    <font>
      <sz val="10"/>
      <color theme="3"/>
      <name val="微软雅黑"/>
      <family val="2"/>
      <charset val="134"/>
    </font>
    <font>
      <sz val="10"/>
      <color theme="4" tint="-0.249977111117893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176" fontId="12" fillId="0" borderId="0" xfId="0" applyNumberFormat="1" applyFont="1">
      <alignment vertical="center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49" fontId="12" fillId="0" borderId="0" xfId="0" applyNumberFormat="1" applyFont="1" applyAlignment="1">
      <alignment horizontal="left"/>
    </xf>
    <xf numFmtId="176" fontId="12" fillId="0" borderId="0" xfId="0" applyNumberFormat="1" applyFont="1" applyAlignment="1">
      <alignment horizontal="left"/>
    </xf>
    <xf numFmtId="49" fontId="2" fillId="0" borderId="2" xfId="0" applyNumberFormat="1" applyFont="1" applyBorder="1" applyAlignment="1">
      <alignment horizontal="left"/>
    </xf>
    <xf numFmtId="176" fontId="2" fillId="0" borderId="2" xfId="0" applyNumberFormat="1" applyFont="1" applyBorder="1" applyAlignment="1">
      <alignment horizontal="left"/>
    </xf>
    <xf numFmtId="0" fontId="2" fillId="0" borderId="0" xfId="0" applyFont="1" applyAlignment="1"/>
    <xf numFmtId="0" fontId="10" fillId="0" borderId="0" xfId="0" applyFont="1" applyAlignment="1"/>
    <xf numFmtId="0" fontId="2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18" fillId="0" borderId="2" xfId="0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49" fontId="18" fillId="0" borderId="2" xfId="0" applyNumberFormat="1" applyFont="1" applyBorder="1" applyAlignment="1">
      <alignment horizontal="center" wrapText="1"/>
    </xf>
    <xf numFmtId="176" fontId="18" fillId="0" borderId="2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176" fontId="10" fillId="0" borderId="2" xfId="0" applyNumberFormat="1" applyFont="1" applyBorder="1" applyAlignment="1">
      <alignment horizontal="left"/>
    </xf>
    <xf numFmtId="176" fontId="9" fillId="0" borderId="2" xfId="0" applyNumberFormat="1" applyFont="1" applyBorder="1" applyAlignment="1">
      <alignment horizontal="left"/>
    </xf>
    <xf numFmtId="176" fontId="20" fillId="0" borderId="2" xfId="0" applyNumberFormat="1" applyFont="1" applyBorder="1" applyAlignment="1">
      <alignment horizontal="left"/>
    </xf>
    <xf numFmtId="176" fontId="20" fillId="5" borderId="2" xfId="0" applyNumberFormat="1" applyFont="1" applyFill="1" applyBorder="1" applyAlignment="1">
      <alignment horizontal="left"/>
    </xf>
    <xf numFmtId="49" fontId="2" fillId="5" borderId="3" xfId="0" applyNumberFormat="1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</cellStyles>
  <dxfs count="0"/>
  <tableStyles count="0" defaultTableStyle="TableStyleMedium9" defaultPivotStyle="PivotStyleLight16"/>
  <colors>
    <mruColors>
      <color rgb="FF2CD21A"/>
      <color rgb="FFCF2A1D"/>
      <color rgb="FF3333FF"/>
      <color rgb="FFC8C0C5"/>
      <color rgb="FFD2CCD0"/>
      <color rgb="FFBBB1B7"/>
      <color rgb="FFB2A8AE"/>
      <color rgb="FF9F939A"/>
      <color rgb="FFDFD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8"/>
  <sheetViews>
    <sheetView tabSelected="1" zoomScale="90" zoomScaleNormal="90" workbookViewId="0">
      <pane ySplit="2" topLeftCell="A10" activePane="bottomLeft" state="frozen"/>
      <selection pane="bottomLeft" activeCell="X20" sqref="X20"/>
    </sheetView>
  </sheetViews>
  <sheetFormatPr baseColWidth="10" defaultColWidth="8.83203125" defaultRowHeight="14"/>
  <cols>
    <col min="1" max="1" width="5" style="13" customWidth="1"/>
    <col min="2" max="2" width="12.33203125" style="12" customWidth="1"/>
    <col min="3" max="3" width="6.5" style="11" customWidth="1"/>
    <col min="4" max="5" width="6.5" style="13" customWidth="1"/>
    <col min="6" max="6" width="6.5" style="14" customWidth="1"/>
    <col min="7" max="8" width="6.5" style="13" customWidth="1"/>
    <col min="9" max="9" width="6.5" style="12" customWidth="1"/>
    <col min="10" max="10" width="6.5" style="11" customWidth="1"/>
    <col min="11" max="11" width="6.5" style="13" customWidth="1"/>
    <col min="12" max="16" width="6.5" style="14" customWidth="1"/>
    <col min="17" max="17" width="6.5" style="11" customWidth="1"/>
    <col min="18" max="19" width="6.5" style="14" customWidth="1"/>
    <col min="20" max="20" width="9.1640625" style="15" customWidth="1"/>
  </cols>
  <sheetData>
    <row r="1" spans="1:20" s="1" customFormat="1" ht="26.2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s="35" customFormat="1" ht="38" customHeight="1">
      <c r="A2" s="30" t="s">
        <v>1</v>
      </c>
      <c r="B2" s="31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  <c r="O2" s="32" t="s">
        <v>15</v>
      </c>
      <c r="P2" s="32" t="s">
        <v>16</v>
      </c>
      <c r="Q2" s="32" t="s">
        <v>17</v>
      </c>
      <c r="R2" s="32" t="s">
        <v>18</v>
      </c>
      <c r="S2" s="32" t="s">
        <v>19</v>
      </c>
      <c r="T2" s="34" t="s">
        <v>20</v>
      </c>
    </row>
    <row r="3" spans="1:20" s="2" customFormat="1" ht="20" customHeight="1">
      <c r="A3" s="41" t="s">
        <v>265</v>
      </c>
      <c r="B3" s="16">
        <v>2000014196</v>
      </c>
      <c r="C3" s="19">
        <v>93</v>
      </c>
      <c r="D3" s="16">
        <v>83</v>
      </c>
      <c r="E3" s="16">
        <v>97</v>
      </c>
      <c r="F3" s="16">
        <v>99</v>
      </c>
      <c r="G3" s="16">
        <v>90</v>
      </c>
      <c r="H3" s="16">
        <v>99</v>
      </c>
      <c r="I3" s="16">
        <v>94</v>
      </c>
      <c r="J3" s="16" t="s">
        <v>69</v>
      </c>
      <c r="K3" s="16">
        <v>95</v>
      </c>
      <c r="L3" s="16" t="s">
        <v>70</v>
      </c>
      <c r="M3" s="16" t="s">
        <v>71</v>
      </c>
      <c r="N3" s="16" t="s">
        <v>72</v>
      </c>
      <c r="O3" s="16" t="s">
        <v>73</v>
      </c>
      <c r="P3" s="16" t="s">
        <v>69</v>
      </c>
      <c r="Q3" s="16">
        <v>95</v>
      </c>
      <c r="R3" s="16">
        <v>92</v>
      </c>
      <c r="S3" s="16">
        <v>86</v>
      </c>
      <c r="T3" s="38">
        <f>(C3*3+D3*3+E3*4+F3*4+G3*3+H3*4+I3*4+J3*4+K3*2+L3*4+M3*4+N3*2+O3*3+P3*4+Q3*2+R3*3+S3*3)/56</f>
        <v>93.071428571428569</v>
      </c>
    </row>
    <row r="4" spans="1:20" s="2" customFormat="1" ht="20" customHeight="1">
      <c r="A4" s="41" t="s">
        <v>266</v>
      </c>
      <c r="B4" s="16" t="s">
        <v>38</v>
      </c>
      <c r="C4" s="19">
        <v>92</v>
      </c>
      <c r="D4" s="16">
        <v>97</v>
      </c>
      <c r="E4" s="16">
        <v>94</v>
      </c>
      <c r="F4" s="16">
        <v>88</v>
      </c>
      <c r="G4" s="16">
        <v>90</v>
      </c>
      <c r="H4" s="16">
        <v>89</v>
      </c>
      <c r="I4" s="16">
        <v>96</v>
      </c>
      <c r="J4" s="16">
        <v>92</v>
      </c>
      <c r="K4" s="16">
        <v>91</v>
      </c>
      <c r="L4" s="16">
        <v>97</v>
      </c>
      <c r="M4" s="16">
        <v>96</v>
      </c>
      <c r="N4" s="16">
        <v>96</v>
      </c>
      <c r="O4" s="16">
        <v>86</v>
      </c>
      <c r="P4" s="16">
        <v>95</v>
      </c>
      <c r="Q4" s="16">
        <v>93</v>
      </c>
      <c r="R4" s="16">
        <v>89</v>
      </c>
      <c r="S4" s="16">
        <v>95</v>
      </c>
      <c r="T4" s="38">
        <f>(C4*3+D4*3+E4*4+F4*4+G4*3+H4*4+I4*4+J4*4+K4*2+L4*4+M4*4+N4*2+O4*3+P4*4+Q4*2+R4*3+S4*3)/56</f>
        <v>92.767857142857139</v>
      </c>
    </row>
    <row r="5" spans="1:20" s="2" customFormat="1" ht="20" customHeight="1">
      <c r="A5" s="41" t="s">
        <v>267</v>
      </c>
      <c r="B5" s="16" t="s">
        <v>112</v>
      </c>
      <c r="C5" s="19" t="s">
        <v>65</v>
      </c>
      <c r="D5" s="16" t="s">
        <v>74</v>
      </c>
      <c r="E5" s="16" t="s">
        <v>65</v>
      </c>
      <c r="F5" s="16" t="s">
        <v>108</v>
      </c>
      <c r="G5" s="16" t="s">
        <v>44</v>
      </c>
      <c r="H5" s="16" t="s">
        <v>66</v>
      </c>
      <c r="I5" s="16" t="s">
        <v>71</v>
      </c>
      <c r="J5" s="16" t="s">
        <v>79</v>
      </c>
      <c r="K5" s="16" t="s">
        <v>69</v>
      </c>
      <c r="L5" s="16" t="s">
        <v>70</v>
      </c>
      <c r="M5" s="16" t="s">
        <v>72</v>
      </c>
      <c r="N5" s="16" t="s">
        <v>70</v>
      </c>
      <c r="O5" s="16" t="s">
        <v>74</v>
      </c>
      <c r="P5" s="16" t="s">
        <v>79</v>
      </c>
      <c r="Q5" s="16" t="s">
        <v>108</v>
      </c>
      <c r="R5" s="16" t="s">
        <v>70</v>
      </c>
      <c r="S5" s="16" t="s">
        <v>67</v>
      </c>
      <c r="T5" s="38">
        <f>(C5*3+D5*3+E5*4+F5*4+G5*3+H5*4+I5*4+J5*4+K5*2+L5*4+M5*4+N5*2+O5*3+P5*4+Q5*2+R5*3+S5*3)/56</f>
        <v>92.339285714285708</v>
      </c>
    </row>
    <row r="6" spans="1:20" s="2" customFormat="1" ht="20" customHeight="1">
      <c r="A6" s="41" t="s">
        <v>268</v>
      </c>
      <c r="B6" s="16" t="s">
        <v>119</v>
      </c>
      <c r="C6" s="19" t="s">
        <v>54</v>
      </c>
      <c r="D6" s="16" t="s">
        <v>47</v>
      </c>
      <c r="E6" s="16" t="s">
        <v>79</v>
      </c>
      <c r="F6" s="16" t="s">
        <v>73</v>
      </c>
      <c r="G6" s="16" t="s">
        <v>68</v>
      </c>
      <c r="H6" s="16" t="s">
        <v>51</v>
      </c>
      <c r="I6" s="16" t="s">
        <v>79</v>
      </c>
      <c r="J6" s="16" t="s">
        <v>71</v>
      </c>
      <c r="K6" s="16" t="s">
        <v>66</v>
      </c>
      <c r="L6" s="16" t="s">
        <v>70</v>
      </c>
      <c r="M6" s="16" t="s">
        <v>73</v>
      </c>
      <c r="N6" s="16" t="s">
        <v>70</v>
      </c>
      <c r="O6" s="16" t="s">
        <v>66</v>
      </c>
      <c r="P6" s="16" t="s">
        <v>73</v>
      </c>
      <c r="Q6" s="16" t="s">
        <v>108</v>
      </c>
      <c r="R6" s="16" t="s">
        <v>66</v>
      </c>
      <c r="S6" s="16" t="s">
        <v>69</v>
      </c>
      <c r="T6" s="38">
        <f>(C6*3+D6*3+E6*4+F6*4+G6*3+H6*4+I6*4+J6*4+K6*2+L6*4+M6*4+N6*2+O6*3+P6*4+Q6*2+R6*3+S6*3)/56</f>
        <v>92.142857142857139</v>
      </c>
    </row>
    <row r="7" spans="1:20" s="3" customFormat="1" ht="20" customHeight="1">
      <c r="A7" s="42" t="s">
        <v>260</v>
      </c>
      <c r="B7" s="24" t="s">
        <v>257</v>
      </c>
      <c r="C7" s="19">
        <v>90</v>
      </c>
      <c r="D7" s="16">
        <v>89</v>
      </c>
      <c r="E7" s="16">
        <v>87</v>
      </c>
      <c r="F7" s="16">
        <v>96</v>
      </c>
      <c r="G7" s="16">
        <v>80</v>
      </c>
      <c r="H7" s="16">
        <v>93</v>
      </c>
      <c r="I7" s="24" t="s">
        <v>258</v>
      </c>
      <c r="J7" s="16">
        <v>94</v>
      </c>
      <c r="K7" s="16">
        <v>94</v>
      </c>
      <c r="L7" s="16">
        <v>95</v>
      </c>
      <c r="M7" s="16">
        <v>97</v>
      </c>
      <c r="N7" s="16">
        <v>97</v>
      </c>
      <c r="O7" s="28" t="s">
        <v>259</v>
      </c>
      <c r="P7" s="16">
        <v>97</v>
      </c>
      <c r="Q7" s="16" t="s">
        <v>29</v>
      </c>
      <c r="R7" s="16" t="s">
        <v>70</v>
      </c>
      <c r="S7" s="16" t="s">
        <v>84</v>
      </c>
      <c r="T7" s="38">
        <f>(C7*3+D7*3+E7*4+F7*4+G7*3+H7*4+I7*4+J7*4+K7*2+L7*4+M7*4+N7*2+P7*4+Q7*2+R7*3+S7*3)/53</f>
        <v>90.698113207547166</v>
      </c>
    </row>
    <row r="8" spans="1:20" s="2" customFormat="1" ht="20" customHeight="1">
      <c r="A8" s="41" t="s">
        <v>269</v>
      </c>
      <c r="B8" s="16" t="s">
        <v>181</v>
      </c>
      <c r="C8" s="19" t="s">
        <v>24</v>
      </c>
      <c r="D8" s="16" t="s">
        <v>68</v>
      </c>
      <c r="E8" s="16" t="s">
        <v>51</v>
      </c>
      <c r="F8" s="16" t="s">
        <v>71</v>
      </c>
      <c r="G8" s="16" t="s">
        <v>67</v>
      </c>
      <c r="H8" s="16" t="s">
        <v>65</v>
      </c>
      <c r="I8" s="16" t="s">
        <v>71</v>
      </c>
      <c r="J8" s="16" t="s">
        <v>71</v>
      </c>
      <c r="K8" s="16" t="s">
        <v>68</v>
      </c>
      <c r="L8" s="16" t="s">
        <v>72</v>
      </c>
      <c r="M8" s="16" t="s">
        <v>72</v>
      </c>
      <c r="N8" s="16" t="s">
        <v>51</v>
      </c>
      <c r="O8" s="16" t="s">
        <v>75</v>
      </c>
      <c r="P8" s="16" t="s">
        <v>79</v>
      </c>
      <c r="Q8" s="16" t="s">
        <v>108</v>
      </c>
      <c r="R8" s="16" t="s">
        <v>73</v>
      </c>
      <c r="S8" s="16" t="s">
        <v>68</v>
      </c>
      <c r="T8" s="38">
        <f>(C8*3+D8*3+E8*4+F8*4+G8*3+H8*4+I8*4+J8*4+K8*2+L8*4+M8*4+N8*2+O8*3+P8*4+Q8*2+R8*3+S8*3)/56</f>
        <v>90.303571428571431</v>
      </c>
    </row>
    <row r="9" spans="1:20" s="5" customFormat="1" ht="20" customHeight="1">
      <c r="A9" s="42" t="s">
        <v>260</v>
      </c>
      <c r="B9" s="24" t="s">
        <v>224</v>
      </c>
      <c r="C9" s="19">
        <v>85</v>
      </c>
      <c r="D9" s="16">
        <v>86</v>
      </c>
      <c r="E9" s="16">
        <v>87</v>
      </c>
      <c r="F9" s="16">
        <v>97</v>
      </c>
      <c r="G9" s="16">
        <v>85</v>
      </c>
      <c r="H9" s="16">
        <v>92</v>
      </c>
      <c r="I9" s="24" t="s">
        <v>225</v>
      </c>
      <c r="J9" s="16">
        <v>94</v>
      </c>
      <c r="K9" s="16">
        <v>94</v>
      </c>
      <c r="L9" s="16">
        <v>94</v>
      </c>
      <c r="M9" s="16">
        <v>89</v>
      </c>
      <c r="N9" s="16">
        <v>87</v>
      </c>
      <c r="O9" s="28" t="s">
        <v>195</v>
      </c>
      <c r="P9" s="16">
        <v>93</v>
      </c>
      <c r="Q9" s="16" t="s">
        <v>47</v>
      </c>
      <c r="R9" s="16" t="s">
        <v>70</v>
      </c>
      <c r="S9" s="16" t="s">
        <v>67</v>
      </c>
      <c r="T9" s="38">
        <f>(C9*3+D9*3+E9*4+F9*4+G9*3+H9*4+I9*4+J9*4+K9*2+L9*4+M9*4+N9*2+P9*4+Q9*2+R9*3+S9*3)/53</f>
        <v>90.264150943396231</v>
      </c>
    </row>
    <row r="10" spans="1:20" s="4" customFormat="1" ht="20" customHeight="1">
      <c r="A10" s="41" t="s">
        <v>270</v>
      </c>
      <c r="B10" s="16" t="s">
        <v>174</v>
      </c>
      <c r="C10" s="19" t="s">
        <v>70</v>
      </c>
      <c r="D10" s="16" t="s">
        <v>71</v>
      </c>
      <c r="E10" s="16" t="s">
        <v>68</v>
      </c>
      <c r="F10" s="16" t="s">
        <v>65</v>
      </c>
      <c r="G10" s="16" t="s">
        <v>68</v>
      </c>
      <c r="H10" s="16" t="s">
        <v>67</v>
      </c>
      <c r="I10" s="16" t="s">
        <v>67</v>
      </c>
      <c r="J10" s="16" t="s">
        <v>70</v>
      </c>
      <c r="K10" s="16" t="s">
        <v>65</v>
      </c>
      <c r="L10" s="16" t="s">
        <v>69</v>
      </c>
      <c r="M10" s="16" t="s">
        <v>74</v>
      </c>
      <c r="N10" s="16" t="s">
        <v>79</v>
      </c>
      <c r="O10" s="16" t="s">
        <v>71</v>
      </c>
      <c r="P10" s="16" t="s">
        <v>73</v>
      </c>
      <c r="Q10" s="16" t="s">
        <v>66</v>
      </c>
      <c r="R10" s="16" t="s">
        <v>71</v>
      </c>
      <c r="S10" s="16" t="s">
        <v>67</v>
      </c>
      <c r="T10" s="38">
        <f t="shared" ref="T10:T16" si="0">(C10*3+D10*3+E10*4+F10*4+G10*3+H10*4+I10*4+J10*4+K10*2+L10*4+M10*4+N10*2+O10*3+P10*4+Q10*2+R10*3+S10*3)/56</f>
        <v>90.053571428571431</v>
      </c>
    </row>
    <row r="11" spans="1:20" s="5" customFormat="1" ht="20" customHeight="1">
      <c r="A11" s="42">
        <v>7</v>
      </c>
      <c r="B11" s="16" t="s">
        <v>185</v>
      </c>
      <c r="C11" s="19">
        <v>88</v>
      </c>
      <c r="D11" s="16">
        <v>89</v>
      </c>
      <c r="E11" s="16">
        <v>95</v>
      </c>
      <c r="F11" s="16">
        <v>98</v>
      </c>
      <c r="G11" s="16">
        <v>83</v>
      </c>
      <c r="H11" s="16" t="s">
        <v>69</v>
      </c>
      <c r="I11" s="16" t="s">
        <v>68</v>
      </c>
      <c r="J11" s="16" t="s">
        <v>47</v>
      </c>
      <c r="K11" s="16">
        <v>90</v>
      </c>
      <c r="L11" s="16" t="s">
        <v>79</v>
      </c>
      <c r="M11" s="16" t="s">
        <v>74</v>
      </c>
      <c r="N11" s="16" t="s">
        <v>79</v>
      </c>
      <c r="O11" s="16" t="s">
        <v>69</v>
      </c>
      <c r="P11" s="16" t="s">
        <v>71</v>
      </c>
      <c r="Q11" s="16" t="s">
        <v>69</v>
      </c>
      <c r="R11" s="16" t="s">
        <v>74</v>
      </c>
      <c r="S11" s="16" t="s">
        <v>44</v>
      </c>
      <c r="T11" s="38">
        <f t="shared" si="0"/>
        <v>90.017857142857139</v>
      </c>
    </row>
    <row r="12" spans="1:20" s="2" customFormat="1" ht="20" customHeight="1">
      <c r="A12" s="41" t="s">
        <v>271</v>
      </c>
      <c r="B12" s="16" t="s">
        <v>78</v>
      </c>
      <c r="C12" s="19" t="s">
        <v>24</v>
      </c>
      <c r="D12" s="16" t="s">
        <v>51</v>
      </c>
      <c r="E12" s="16" t="s">
        <v>51</v>
      </c>
      <c r="F12" s="16" t="s">
        <v>73</v>
      </c>
      <c r="G12" s="16" t="s">
        <v>67</v>
      </c>
      <c r="H12" s="16" t="s">
        <v>69</v>
      </c>
      <c r="I12" s="16" t="s">
        <v>77</v>
      </c>
      <c r="J12" s="16" t="s">
        <v>47</v>
      </c>
      <c r="K12" s="16" t="s">
        <v>71</v>
      </c>
      <c r="L12" s="16" t="s">
        <v>73</v>
      </c>
      <c r="M12" s="16" t="s">
        <v>79</v>
      </c>
      <c r="N12" s="16" t="s">
        <v>73</v>
      </c>
      <c r="O12" s="16" t="s">
        <v>69</v>
      </c>
      <c r="P12" s="16" t="s">
        <v>68</v>
      </c>
      <c r="Q12" s="16" t="s">
        <v>69</v>
      </c>
      <c r="R12" s="16" t="s">
        <v>73</v>
      </c>
      <c r="S12" s="16" t="s">
        <v>67</v>
      </c>
      <c r="T12" s="38">
        <f t="shared" si="0"/>
        <v>89.821428571428569</v>
      </c>
    </row>
    <row r="13" spans="1:20" s="4" customFormat="1" ht="20" customHeight="1">
      <c r="A13" s="41" t="s">
        <v>272</v>
      </c>
      <c r="B13" s="16" t="s">
        <v>144</v>
      </c>
      <c r="C13" s="19" t="s">
        <v>25</v>
      </c>
      <c r="D13" s="16" t="s">
        <v>51</v>
      </c>
      <c r="E13" s="16" t="s">
        <v>69</v>
      </c>
      <c r="F13" s="16" t="s">
        <v>74</v>
      </c>
      <c r="G13" s="16" t="s">
        <v>67</v>
      </c>
      <c r="H13" s="16" t="s">
        <v>74</v>
      </c>
      <c r="I13" s="16" t="s">
        <v>71</v>
      </c>
      <c r="J13" s="16" t="s">
        <v>75</v>
      </c>
      <c r="K13" s="16" t="s">
        <v>65</v>
      </c>
      <c r="L13" s="16" t="s">
        <v>70</v>
      </c>
      <c r="M13" s="16" t="s">
        <v>79</v>
      </c>
      <c r="N13" s="16" t="s">
        <v>66</v>
      </c>
      <c r="O13" s="16" t="s">
        <v>66</v>
      </c>
      <c r="P13" s="16" t="s">
        <v>73</v>
      </c>
      <c r="Q13" s="16" t="s">
        <v>108</v>
      </c>
      <c r="R13" s="16" t="s">
        <v>68</v>
      </c>
      <c r="S13" s="16" t="s">
        <v>67</v>
      </c>
      <c r="T13" s="38">
        <f t="shared" si="0"/>
        <v>89.714285714285708</v>
      </c>
    </row>
    <row r="14" spans="1:20" s="4" customFormat="1" ht="20" customHeight="1">
      <c r="A14" s="42" t="s">
        <v>260</v>
      </c>
      <c r="B14" s="24" t="s">
        <v>249</v>
      </c>
      <c r="C14" s="19">
        <v>84</v>
      </c>
      <c r="D14" s="16">
        <v>90</v>
      </c>
      <c r="E14" s="16">
        <v>84</v>
      </c>
      <c r="F14" s="16">
        <v>99</v>
      </c>
      <c r="G14" s="16">
        <v>80</v>
      </c>
      <c r="H14" s="16">
        <v>94</v>
      </c>
      <c r="I14" s="24" t="s">
        <v>250</v>
      </c>
      <c r="J14" s="16">
        <v>85</v>
      </c>
      <c r="K14" s="16">
        <v>87</v>
      </c>
      <c r="L14" s="16">
        <v>90</v>
      </c>
      <c r="M14" s="16">
        <v>97</v>
      </c>
      <c r="N14" s="16">
        <v>92</v>
      </c>
      <c r="O14" s="16">
        <v>92</v>
      </c>
      <c r="P14" s="16">
        <v>93</v>
      </c>
      <c r="Q14" s="16" t="s">
        <v>108</v>
      </c>
      <c r="R14" s="16" t="s">
        <v>51</v>
      </c>
      <c r="S14" s="16" t="s">
        <v>67</v>
      </c>
      <c r="T14" s="38">
        <f t="shared" si="0"/>
        <v>89.660714285714292</v>
      </c>
    </row>
    <row r="15" spans="1:20" s="4" customFormat="1" ht="20" customHeight="1">
      <c r="A15" s="41" t="s">
        <v>273</v>
      </c>
      <c r="B15" s="16" t="s">
        <v>127</v>
      </c>
      <c r="C15" s="19" t="s">
        <v>51</v>
      </c>
      <c r="D15" s="16" t="s">
        <v>51</v>
      </c>
      <c r="E15" s="16" t="s">
        <v>69</v>
      </c>
      <c r="F15" s="16" t="s">
        <v>71</v>
      </c>
      <c r="G15" s="16" t="s">
        <v>67</v>
      </c>
      <c r="H15" s="16" t="s">
        <v>65</v>
      </c>
      <c r="I15" s="16" t="s">
        <v>71</v>
      </c>
      <c r="J15" s="16" t="s">
        <v>65</v>
      </c>
      <c r="K15" s="16" t="s">
        <v>54</v>
      </c>
      <c r="L15" s="16" t="s">
        <v>66</v>
      </c>
      <c r="M15" s="16" t="s">
        <v>51</v>
      </c>
      <c r="N15" s="16" t="s">
        <v>65</v>
      </c>
      <c r="O15" s="16" t="s">
        <v>68</v>
      </c>
      <c r="P15" s="16" t="s">
        <v>73</v>
      </c>
      <c r="Q15" s="16" t="s">
        <v>69</v>
      </c>
      <c r="R15" s="16" t="s">
        <v>68</v>
      </c>
      <c r="S15" s="16" t="s">
        <v>67</v>
      </c>
      <c r="T15" s="38">
        <f t="shared" si="0"/>
        <v>89.214285714285708</v>
      </c>
    </row>
    <row r="16" spans="1:20" s="6" customFormat="1" ht="20" customHeight="1">
      <c r="A16" s="41" t="s">
        <v>274</v>
      </c>
      <c r="B16" s="16" t="s">
        <v>143</v>
      </c>
      <c r="C16" s="19" t="s">
        <v>73</v>
      </c>
      <c r="D16" s="16" t="s">
        <v>51</v>
      </c>
      <c r="E16" s="16" t="s">
        <v>47</v>
      </c>
      <c r="F16" s="16" t="s">
        <v>65</v>
      </c>
      <c r="G16" s="16" t="s">
        <v>84</v>
      </c>
      <c r="H16" s="16" t="s">
        <v>70</v>
      </c>
      <c r="I16" s="16" t="s">
        <v>21</v>
      </c>
      <c r="J16" s="16" t="s">
        <v>68</v>
      </c>
      <c r="K16" s="16" t="s">
        <v>68</v>
      </c>
      <c r="L16" s="16" t="s">
        <v>66</v>
      </c>
      <c r="M16" s="16" t="s">
        <v>74</v>
      </c>
      <c r="N16" s="16" t="s">
        <v>74</v>
      </c>
      <c r="O16" s="16" t="s">
        <v>66</v>
      </c>
      <c r="P16" s="16" t="s">
        <v>74</v>
      </c>
      <c r="Q16" s="16" t="s">
        <v>108</v>
      </c>
      <c r="R16" s="16" t="s">
        <v>79</v>
      </c>
      <c r="S16" s="16" t="s">
        <v>66</v>
      </c>
      <c r="T16" s="38">
        <f t="shared" si="0"/>
        <v>89.178571428571431</v>
      </c>
    </row>
    <row r="17" spans="1:20" s="2" customFormat="1" ht="20" customHeight="1">
      <c r="A17" s="42" t="s">
        <v>260</v>
      </c>
      <c r="B17" s="24" t="s">
        <v>241</v>
      </c>
      <c r="C17" s="19">
        <v>89</v>
      </c>
      <c r="D17" s="16">
        <v>90</v>
      </c>
      <c r="E17" s="16">
        <v>85</v>
      </c>
      <c r="F17" s="16">
        <v>85</v>
      </c>
      <c r="G17" s="16">
        <v>79</v>
      </c>
      <c r="H17" s="16">
        <v>92</v>
      </c>
      <c r="I17" s="24" t="s">
        <v>242</v>
      </c>
      <c r="J17" s="16">
        <v>94</v>
      </c>
      <c r="K17" s="16">
        <v>88</v>
      </c>
      <c r="L17" s="16">
        <v>92</v>
      </c>
      <c r="M17" s="16">
        <v>87</v>
      </c>
      <c r="N17" s="16">
        <v>97</v>
      </c>
      <c r="O17" s="28" t="s">
        <v>243</v>
      </c>
      <c r="P17" s="16">
        <v>85</v>
      </c>
      <c r="Q17" s="16" t="s">
        <v>67</v>
      </c>
      <c r="R17" s="16" t="s">
        <v>70</v>
      </c>
      <c r="S17" s="16" t="s">
        <v>69</v>
      </c>
      <c r="T17" s="38">
        <f>(C17*3+D17*3+E17*4+F17*4+G17*3+H17*4+I17*4+J17*4+K17*2+L17*4+M17*4+N17*2+P17*4+Q17*2+R17*3+S17*3)/53</f>
        <v>89.113207547169807</v>
      </c>
    </row>
    <row r="18" spans="1:20" s="2" customFormat="1" ht="20" customHeight="1">
      <c r="A18" s="42" t="s">
        <v>261</v>
      </c>
      <c r="B18" s="24" t="s">
        <v>196</v>
      </c>
      <c r="C18" s="19">
        <v>91</v>
      </c>
      <c r="D18" s="16">
        <v>92</v>
      </c>
      <c r="E18" s="16">
        <v>94</v>
      </c>
      <c r="F18" s="16">
        <v>89</v>
      </c>
      <c r="G18" s="16">
        <v>85</v>
      </c>
      <c r="H18" s="16">
        <v>83</v>
      </c>
      <c r="I18" s="24" t="s">
        <v>197</v>
      </c>
      <c r="J18" s="16">
        <v>87</v>
      </c>
      <c r="K18" s="16">
        <v>82</v>
      </c>
      <c r="L18" s="16">
        <v>93</v>
      </c>
      <c r="M18" s="16">
        <v>93</v>
      </c>
      <c r="N18" s="16">
        <v>86</v>
      </c>
      <c r="O18" s="16">
        <v>97</v>
      </c>
      <c r="P18" s="16">
        <v>90</v>
      </c>
      <c r="Q18" s="16" t="s">
        <v>65</v>
      </c>
      <c r="R18" s="16" t="s">
        <v>75</v>
      </c>
      <c r="S18" s="16" t="s">
        <v>67</v>
      </c>
      <c r="T18" s="38">
        <f>(C18*3+D18*3+E18*4+F18*4+G18*3+H18*4+I18*4+J18*4+K18*2+L18*4+M18*4+N18*2+O18*3+P18*4+Q18*2+R18*3+S18*3)/56</f>
        <v>88.892857142857139</v>
      </c>
    </row>
    <row r="19" spans="1:20" s="2" customFormat="1" ht="20" customHeight="1">
      <c r="A19" s="42" t="s">
        <v>260</v>
      </c>
      <c r="B19" s="24" t="s">
        <v>205</v>
      </c>
      <c r="C19" s="19">
        <v>78</v>
      </c>
      <c r="D19" s="16">
        <v>91</v>
      </c>
      <c r="E19" s="16">
        <v>93</v>
      </c>
      <c r="F19" s="16">
        <v>90</v>
      </c>
      <c r="G19" s="16">
        <v>85</v>
      </c>
      <c r="H19" s="16">
        <v>89</v>
      </c>
      <c r="I19" s="24" t="s">
        <v>206</v>
      </c>
      <c r="J19" s="16">
        <v>88</v>
      </c>
      <c r="K19" s="16">
        <v>85</v>
      </c>
      <c r="L19" s="16">
        <v>86</v>
      </c>
      <c r="M19" s="16">
        <v>88</v>
      </c>
      <c r="N19" s="16">
        <v>91</v>
      </c>
      <c r="O19" s="16">
        <v>89</v>
      </c>
      <c r="P19" s="28"/>
      <c r="Q19" s="16" t="s">
        <v>108</v>
      </c>
      <c r="R19" s="28"/>
      <c r="S19" s="16" t="s">
        <v>69</v>
      </c>
      <c r="T19" s="38">
        <f>(C19*3+D19*3+E19*4+F19*4+G19*3+H19*4+I19*4+J19*4+K19*2+L19*4+M19*4+N19*2+O19*3+Q19*2+S19*3)/49</f>
        <v>88.836734693877546</v>
      </c>
    </row>
    <row r="20" spans="1:20" s="4" customFormat="1" ht="20" customHeight="1">
      <c r="A20" s="42" t="s">
        <v>260</v>
      </c>
      <c r="B20" s="24" t="s">
        <v>233</v>
      </c>
      <c r="C20" s="19">
        <v>92</v>
      </c>
      <c r="D20" s="16">
        <v>94</v>
      </c>
      <c r="E20" s="16">
        <v>96</v>
      </c>
      <c r="F20" s="16">
        <v>91</v>
      </c>
      <c r="G20" s="16">
        <v>71</v>
      </c>
      <c r="H20" s="16">
        <v>91</v>
      </c>
      <c r="I20" s="24" t="s">
        <v>206</v>
      </c>
      <c r="J20" s="16">
        <v>85</v>
      </c>
      <c r="K20" s="16">
        <v>80</v>
      </c>
      <c r="L20" s="16">
        <v>91</v>
      </c>
      <c r="M20" s="16">
        <v>84</v>
      </c>
      <c r="N20" s="16">
        <v>97</v>
      </c>
      <c r="O20" s="16">
        <v>85</v>
      </c>
      <c r="P20" s="16">
        <v>96</v>
      </c>
      <c r="Q20" s="16" t="s">
        <v>69</v>
      </c>
      <c r="R20" s="28"/>
      <c r="S20" s="16" t="s">
        <v>44</v>
      </c>
      <c r="T20" s="39">
        <f>(C20*3+D20*3+E20*4+F20*4+G20*3+H20*4+I20*4+J20*4+K20*2+L20*4+M20*4+N20*2+O20*3+P20*4+Q20*2+S20*3)/53</f>
        <v>88.754716981132077</v>
      </c>
    </row>
    <row r="21" spans="1:20" s="2" customFormat="1" ht="20" customHeight="1">
      <c r="A21" s="42" t="s">
        <v>260</v>
      </c>
      <c r="B21" s="24" t="s">
        <v>234</v>
      </c>
      <c r="C21" s="19">
        <v>86</v>
      </c>
      <c r="D21" s="16">
        <v>90</v>
      </c>
      <c r="E21" s="16">
        <v>92</v>
      </c>
      <c r="F21" s="16">
        <v>89</v>
      </c>
      <c r="G21" s="16">
        <v>77</v>
      </c>
      <c r="H21" s="16">
        <v>88</v>
      </c>
      <c r="I21" s="24" t="s">
        <v>235</v>
      </c>
      <c r="J21" s="16">
        <v>87</v>
      </c>
      <c r="K21" s="16">
        <v>88</v>
      </c>
      <c r="L21" s="28" t="s">
        <v>213</v>
      </c>
      <c r="M21" s="16">
        <v>92</v>
      </c>
      <c r="N21" s="16">
        <v>90</v>
      </c>
      <c r="O21" s="16">
        <v>91</v>
      </c>
      <c r="P21" s="16">
        <v>96</v>
      </c>
      <c r="Q21" s="16" t="s">
        <v>79</v>
      </c>
      <c r="R21" s="16" t="s">
        <v>54</v>
      </c>
      <c r="S21" s="16" t="s">
        <v>51</v>
      </c>
      <c r="T21" s="39">
        <f>(C21*3+D21*3+E21*4+F21*4+G21*3+H21*4+I21*4+J21*4+K21*2+M21*4+N21*2+O21*3+P21*4+Q21*2+R21*3+S21*3)/52</f>
        <v>88.75</v>
      </c>
    </row>
    <row r="22" spans="1:20" s="2" customFormat="1" ht="20" customHeight="1">
      <c r="A22" s="42">
        <v>12</v>
      </c>
      <c r="B22" s="16" t="s">
        <v>186</v>
      </c>
      <c r="C22" s="19">
        <v>94</v>
      </c>
      <c r="D22" s="16">
        <v>75</v>
      </c>
      <c r="E22" s="16">
        <v>96</v>
      </c>
      <c r="F22" s="16">
        <v>91</v>
      </c>
      <c r="G22" s="16">
        <v>88</v>
      </c>
      <c r="H22" s="16" t="s">
        <v>47</v>
      </c>
      <c r="I22" s="16" t="s">
        <v>51</v>
      </c>
      <c r="J22" s="16" t="s">
        <v>47</v>
      </c>
      <c r="K22" s="16">
        <v>88</v>
      </c>
      <c r="L22" s="16" t="s">
        <v>74</v>
      </c>
      <c r="M22" s="16" t="s">
        <v>79</v>
      </c>
      <c r="N22" s="16" t="s">
        <v>66</v>
      </c>
      <c r="O22" s="16" t="s">
        <v>65</v>
      </c>
      <c r="P22" s="16" t="s">
        <v>69</v>
      </c>
      <c r="Q22" s="16" t="s">
        <v>69</v>
      </c>
      <c r="R22" s="16" t="s">
        <v>51</v>
      </c>
      <c r="S22" s="16" t="s">
        <v>44</v>
      </c>
      <c r="T22" s="38">
        <f t="shared" ref="T22:T31" si="1">(C22*3+D22*3+E22*4+F22*4+G22*3+H22*4+I22*4+J22*4+K22*2+L22*4+M22*4+N22*2+O22*3+P22*4+Q22*2+R22*3+S22*3)/56</f>
        <v>88.607142857142861</v>
      </c>
    </row>
    <row r="23" spans="1:20" s="4" customFormat="1" ht="20" customHeight="1">
      <c r="A23" s="41" t="s">
        <v>275</v>
      </c>
      <c r="B23" s="16" t="s">
        <v>163</v>
      </c>
      <c r="C23" s="19" t="s">
        <v>67</v>
      </c>
      <c r="D23" s="16" t="s">
        <v>65</v>
      </c>
      <c r="E23" s="16" t="s">
        <v>41</v>
      </c>
      <c r="F23" s="16" t="s">
        <v>65</v>
      </c>
      <c r="G23" s="16" t="s">
        <v>53</v>
      </c>
      <c r="H23" s="16" t="s">
        <v>41</v>
      </c>
      <c r="I23" s="16" t="s">
        <v>74</v>
      </c>
      <c r="J23" s="16" t="s">
        <v>66</v>
      </c>
      <c r="K23" s="16" t="s">
        <v>77</v>
      </c>
      <c r="L23" s="16" t="s">
        <v>73</v>
      </c>
      <c r="M23" s="16" t="s">
        <v>66</v>
      </c>
      <c r="N23" s="16" t="s">
        <v>77</v>
      </c>
      <c r="O23" s="16" t="s">
        <v>69</v>
      </c>
      <c r="P23" s="16" t="s">
        <v>67</v>
      </c>
      <c r="Q23" s="16" t="s">
        <v>70</v>
      </c>
      <c r="R23" s="16" t="s">
        <v>66</v>
      </c>
      <c r="S23" s="16" t="s">
        <v>21</v>
      </c>
      <c r="T23" s="38">
        <f t="shared" si="1"/>
        <v>88.589285714285708</v>
      </c>
    </row>
    <row r="24" spans="1:20" s="2" customFormat="1" ht="20" customHeight="1">
      <c r="A24" s="41" t="s">
        <v>276</v>
      </c>
      <c r="B24" s="16" t="s">
        <v>117</v>
      </c>
      <c r="C24" s="19" t="s">
        <v>75</v>
      </c>
      <c r="D24" s="16" t="s">
        <v>69</v>
      </c>
      <c r="E24" s="16" t="s">
        <v>75</v>
      </c>
      <c r="F24" s="16" t="s">
        <v>66</v>
      </c>
      <c r="G24" s="16" t="s">
        <v>67</v>
      </c>
      <c r="H24" s="16" t="s">
        <v>69</v>
      </c>
      <c r="I24" s="16" t="s">
        <v>68</v>
      </c>
      <c r="J24" s="16" t="s">
        <v>68</v>
      </c>
      <c r="K24" s="16" t="s">
        <v>79</v>
      </c>
      <c r="L24" s="16" t="s">
        <v>65</v>
      </c>
      <c r="M24" s="16" t="s">
        <v>47</v>
      </c>
      <c r="N24" s="16" t="s">
        <v>77</v>
      </c>
      <c r="O24" s="16" t="s">
        <v>74</v>
      </c>
      <c r="P24" s="16" t="s">
        <v>69</v>
      </c>
      <c r="Q24" s="16" t="s">
        <v>69</v>
      </c>
      <c r="R24" s="16" t="s">
        <v>70</v>
      </c>
      <c r="S24" s="16" t="s">
        <v>22</v>
      </c>
      <c r="T24" s="38">
        <f t="shared" si="1"/>
        <v>88.375</v>
      </c>
    </row>
    <row r="25" spans="1:20" s="2" customFormat="1" ht="20" customHeight="1">
      <c r="A25" s="41" t="s">
        <v>277</v>
      </c>
      <c r="B25" s="16" t="s">
        <v>107</v>
      </c>
      <c r="C25" s="19" t="s">
        <v>51</v>
      </c>
      <c r="D25" s="16" t="s">
        <v>70</v>
      </c>
      <c r="E25" s="16" t="s">
        <v>74</v>
      </c>
      <c r="F25" s="16" t="s">
        <v>108</v>
      </c>
      <c r="G25" s="16" t="s">
        <v>21</v>
      </c>
      <c r="H25" s="16" t="s">
        <v>51</v>
      </c>
      <c r="I25" s="16" t="s">
        <v>69</v>
      </c>
      <c r="J25" s="16" t="s">
        <v>65</v>
      </c>
      <c r="K25" s="16" t="s">
        <v>44</v>
      </c>
      <c r="L25" s="16" t="s">
        <v>71</v>
      </c>
      <c r="M25" s="16" t="s">
        <v>71</v>
      </c>
      <c r="N25" s="16" t="s">
        <v>69</v>
      </c>
      <c r="O25" s="16" t="s">
        <v>74</v>
      </c>
      <c r="P25" s="16" t="s">
        <v>75</v>
      </c>
      <c r="Q25" s="16" t="s">
        <v>67</v>
      </c>
      <c r="R25" s="16" t="s">
        <v>29</v>
      </c>
      <c r="S25" s="16" t="s">
        <v>44</v>
      </c>
      <c r="T25" s="38">
        <f t="shared" si="1"/>
        <v>88.303571428571431</v>
      </c>
    </row>
    <row r="26" spans="1:20" s="2" customFormat="1" ht="20" customHeight="1">
      <c r="A26" s="41" t="s">
        <v>278</v>
      </c>
      <c r="B26" s="16" t="s">
        <v>76</v>
      </c>
      <c r="C26" s="19">
        <v>88</v>
      </c>
      <c r="D26" s="16">
        <v>81</v>
      </c>
      <c r="E26" s="16" t="s">
        <v>68</v>
      </c>
      <c r="F26" s="16">
        <v>90</v>
      </c>
      <c r="G26" s="16">
        <v>83</v>
      </c>
      <c r="H26" s="16" t="s">
        <v>74</v>
      </c>
      <c r="I26" s="16" t="s">
        <v>66</v>
      </c>
      <c r="J26" s="16" t="s">
        <v>41</v>
      </c>
      <c r="K26" s="16">
        <v>83</v>
      </c>
      <c r="L26" s="16" t="s">
        <v>71</v>
      </c>
      <c r="M26" s="16" t="s">
        <v>69</v>
      </c>
      <c r="N26" s="16" t="s">
        <v>51</v>
      </c>
      <c r="O26" s="16" t="s">
        <v>77</v>
      </c>
      <c r="P26" s="16" t="s">
        <v>44</v>
      </c>
      <c r="Q26" s="16" t="s">
        <v>66</v>
      </c>
      <c r="R26" s="16" t="s">
        <v>71</v>
      </c>
      <c r="S26" s="16" t="s">
        <v>68</v>
      </c>
      <c r="T26" s="38">
        <f t="shared" si="1"/>
        <v>88.25</v>
      </c>
    </row>
    <row r="27" spans="1:20" s="2" customFormat="1" ht="20" customHeight="1">
      <c r="A27" s="41" t="s">
        <v>279</v>
      </c>
      <c r="B27" s="16">
        <v>2000016279</v>
      </c>
      <c r="C27" s="19" t="s">
        <v>47</v>
      </c>
      <c r="D27" s="16" t="s">
        <v>68</v>
      </c>
      <c r="E27" s="16" t="s">
        <v>65</v>
      </c>
      <c r="F27" s="16" t="s">
        <v>41</v>
      </c>
      <c r="G27" s="16" t="s">
        <v>75</v>
      </c>
      <c r="H27" s="16" t="s">
        <v>65</v>
      </c>
      <c r="I27" s="16" t="s">
        <v>47</v>
      </c>
      <c r="J27" s="16" t="s">
        <v>70</v>
      </c>
      <c r="K27" s="16" t="s">
        <v>23</v>
      </c>
      <c r="L27" s="16" t="s">
        <v>71</v>
      </c>
      <c r="M27" s="16" t="s">
        <v>74</v>
      </c>
      <c r="N27" s="16" t="s">
        <v>68</v>
      </c>
      <c r="O27" s="16" t="s">
        <v>65</v>
      </c>
      <c r="P27" s="16" t="s">
        <v>71</v>
      </c>
      <c r="Q27" s="16">
        <v>94</v>
      </c>
      <c r="R27" s="16">
        <v>82</v>
      </c>
      <c r="S27" s="16">
        <v>93</v>
      </c>
      <c r="T27" s="38">
        <f t="shared" si="1"/>
        <v>88.232142857142861</v>
      </c>
    </row>
    <row r="28" spans="1:20" s="2" customFormat="1" ht="20" customHeight="1">
      <c r="A28" s="41" t="s">
        <v>280</v>
      </c>
      <c r="B28" s="16" t="s">
        <v>179</v>
      </c>
      <c r="C28" s="19" t="s">
        <v>21</v>
      </c>
      <c r="D28" s="16" t="s">
        <v>65</v>
      </c>
      <c r="E28" s="16" t="s">
        <v>67</v>
      </c>
      <c r="F28" s="16" t="s">
        <v>66</v>
      </c>
      <c r="G28" s="16" t="s">
        <v>67</v>
      </c>
      <c r="H28" s="16" t="s">
        <v>74</v>
      </c>
      <c r="I28" s="16" t="s">
        <v>66</v>
      </c>
      <c r="J28" s="16" t="s">
        <v>47</v>
      </c>
      <c r="K28" s="16" t="s">
        <v>67</v>
      </c>
      <c r="L28" s="16" t="s">
        <v>71</v>
      </c>
      <c r="M28" s="16" t="s">
        <v>47</v>
      </c>
      <c r="N28" s="16" t="s">
        <v>65</v>
      </c>
      <c r="O28" s="16" t="s">
        <v>47</v>
      </c>
      <c r="P28" s="16" t="s">
        <v>72</v>
      </c>
      <c r="Q28" s="16" t="s">
        <v>68</v>
      </c>
      <c r="R28" s="16" t="s">
        <v>65</v>
      </c>
      <c r="S28" s="16" t="s">
        <v>75</v>
      </c>
      <c r="T28" s="38">
        <f t="shared" si="1"/>
        <v>88.160714285714292</v>
      </c>
    </row>
    <row r="29" spans="1:20" s="4" customFormat="1" ht="20" customHeight="1">
      <c r="A29" s="41" t="s">
        <v>281</v>
      </c>
      <c r="B29" s="16" t="s">
        <v>64</v>
      </c>
      <c r="C29" s="19">
        <v>86</v>
      </c>
      <c r="D29" s="16">
        <v>96</v>
      </c>
      <c r="E29" s="16">
        <v>89</v>
      </c>
      <c r="F29" s="16">
        <v>95</v>
      </c>
      <c r="G29" s="16">
        <v>85</v>
      </c>
      <c r="H29" s="16">
        <v>91</v>
      </c>
      <c r="I29" s="16" t="s">
        <v>65</v>
      </c>
      <c r="J29" s="16">
        <v>85</v>
      </c>
      <c r="K29" s="16">
        <v>88</v>
      </c>
      <c r="L29" s="16" t="s">
        <v>66</v>
      </c>
      <c r="M29" s="16" t="s">
        <v>67</v>
      </c>
      <c r="N29" s="16" t="s">
        <v>65</v>
      </c>
      <c r="O29" s="16" t="s">
        <v>21</v>
      </c>
      <c r="P29" s="16" t="s">
        <v>68</v>
      </c>
      <c r="Q29" s="16" t="s">
        <v>71</v>
      </c>
      <c r="R29" s="16" t="s">
        <v>23</v>
      </c>
      <c r="S29" s="16" t="s">
        <v>67</v>
      </c>
      <c r="T29" s="38">
        <f t="shared" si="1"/>
        <v>88</v>
      </c>
    </row>
    <row r="30" spans="1:20" s="2" customFormat="1" ht="20" customHeight="1">
      <c r="A30" s="41" t="s">
        <v>282</v>
      </c>
      <c r="B30" s="16" t="s">
        <v>145</v>
      </c>
      <c r="C30" s="19" t="s">
        <v>75</v>
      </c>
      <c r="D30" s="16" t="s">
        <v>29</v>
      </c>
      <c r="E30" s="16" t="s">
        <v>29</v>
      </c>
      <c r="F30" s="16" t="s">
        <v>67</v>
      </c>
      <c r="G30" s="16" t="s">
        <v>67</v>
      </c>
      <c r="H30" s="16" t="s">
        <v>51</v>
      </c>
      <c r="I30" s="16" t="s">
        <v>79</v>
      </c>
      <c r="J30" s="16" t="s">
        <v>51</v>
      </c>
      <c r="K30" s="16" t="s">
        <v>74</v>
      </c>
      <c r="L30" s="16" t="s">
        <v>66</v>
      </c>
      <c r="M30" s="16" t="s">
        <v>77</v>
      </c>
      <c r="N30" s="16" t="s">
        <v>69</v>
      </c>
      <c r="O30" s="16" t="s">
        <v>74</v>
      </c>
      <c r="P30" s="16" t="s">
        <v>47</v>
      </c>
      <c r="Q30" s="16" t="s">
        <v>79</v>
      </c>
      <c r="R30" s="16" t="s">
        <v>29</v>
      </c>
      <c r="S30" s="16" t="s">
        <v>67</v>
      </c>
      <c r="T30" s="38">
        <f t="shared" si="1"/>
        <v>87.982142857142861</v>
      </c>
    </row>
    <row r="31" spans="1:20" s="2" customFormat="1" ht="20" customHeight="1">
      <c r="A31" s="41" t="s">
        <v>283</v>
      </c>
      <c r="B31" s="16" t="s">
        <v>130</v>
      </c>
      <c r="C31" s="19" t="s">
        <v>21</v>
      </c>
      <c r="D31" s="16" t="s">
        <v>68</v>
      </c>
      <c r="E31" s="16" t="s">
        <v>47</v>
      </c>
      <c r="F31" s="16" t="s">
        <v>66</v>
      </c>
      <c r="G31" s="16" t="s">
        <v>44</v>
      </c>
      <c r="H31" s="16" t="s">
        <v>51</v>
      </c>
      <c r="I31" s="16" t="s">
        <v>65</v>
      </c>
      <c r="J31" s="16" t="s">
        <v>47</v>
      </c>
      <c r="K31" s="16" t="s">
        <v>69</v>
      </c>
      <c r="L31" s="16" t="s">
        <v>73</v>
      </c>
      <c r="M31" s="16" t="s">
        <v>70</v>
      </c>
      <c r="N31" s="16" t="s">
        <v>65</v>
      </c>
      <c r="O31" s="16" t="s">
        <v>68</v>
      </c>
      <c r="P31" s="16" t="s">
        <v>71</v>
      </c>
      <c r="Q31" s="16" t="s">
        <v>108</v>
      </c>
      <c r="R31" s="16" t="s">
        <v>29</v>
      </c>
      <c r="S31" s="16" t="s">
        <v>67</v>
      </c>
      <c r="T31" s="38">
        <f t="shared" si="1"/>
        <v>87.928571428571431</v>
      </c>
    </row>
    <row r="32" spans="1:20" s="2" customFormat="1" ht="20" customHeight="1">
      <c r="A32" s="42" t="s">
        <v>260</v>
      </c>
      <c r="B32" s="24" t="s">
        <v>218</v>
      </c>
      <c r="C32" s="19">
        <v>88</v>
      </c>
      <c r="D32" s="16">
        <v>89</v>
      </c>
      <c r="E32" s="16">
        <v>89</v>
      </c>
      <c r="F32" s="16">
        <v>88</v>
      </c>
      <c r="G32" s="16">
        <v>77</v>
      </c>
      <c r="H32" s="16">
        <v>86</v>
      </c>
      <c r="I32" s="24" t="s">
        <v>219</v>
      </c>
      <c r="J32" s="16">
        <v>93</v>
      </c>
      <c r="K32" s="16">
        <v>88</v>
      </c>
      <c r="L32" s="28" t="s">
        <v>195</v>
      </c>
      <c r="M32" s="16">
        <v>92</v>
      </c>
      <c r="N32" s="16">
        <v>82</v>
      </c>
      <c r="O32" s="16">
        <v>84</v>
      </c>
      <c r="P32" s="16">
        <v>96</v>
      </c>
      <c r="Q32" s="16" t="s">
        <v>108</v>
      </c>
      <c r="R32" s="16" t="s">
        <v>47</v>
      </c>
      <c r="S32" s="16" t="s">
        <v>68</v>
      </c>
      <c r="T32" s="38">
        <f>(C32*3+D32*3+E32*4+F32*4+G32*3+H32*4+I32*4+J32*4+K32*2+M32*4+N32*2+O32*3+P32*4+Q32*2+R32*3+S32*3)/52</f>
        <v>87.865384615384613</v>
      </c>
    </row>
    <row r="33" spans="1:20" s="6" customFormat="1" ht="20" customHeight="1">
      <c r="A33" s="41" t="s">
        <v>284</v>
      </c>
      <c r="B33" s="16" t="s">
        <v>160</v>
      </c>
      <c r="C33" s="19" t="s">
        <v>67</v>
      </c>
      <c r="D33" s="16" t="s">
        <v>65</v>
      </c>
      <c r="E33" s="16" t="s">
        <v>75</v>
      </c>
      <c r="F33" s="16" t="s">
        <v>74</v>
      </c>
      <c r="G33" s="16" t="s">
        <v>75</v>
      </c>
      <c r="H33" s="16" t="s">
        <v>74</v>
      </c>
      <c r="I33" s="16" t="s">
        <v>51</v>
      </c>
      <c r="J33" s="16" t="s">
        <v>69</v>
      </c>
      <c r="K33" s="16" t="s">
        <v>69</v>
      </c>
      <c r="L33" s="16" t="s">
        <v>66</v>
      </c>
      <c r="M33" s="16" t="s">
        <v>50</v>
      </c>
      <c r="N33" s="16" t="s">
        <v>65</v>
      </c>
      <c r="O33" s="16" t="s">
        <v>41</v>
      </c>
      <c r="P33" s="16" t="s">
        <v>66</v>
      </c>
      <c r="Q33" s="16" t="s">
        <v>75</v>
      </c>
      <c r="R33" s="16" t="s">
        <v>74</v>
      </c>
      <c r="S33" s="16" t="s">
        <v>44</v>
      </c>
      <c r="T33" s="38">
        <f>(C33*3+D33*3+E33*4+F33*4+G33*3+H33*4+I33*4+J33*4+K33*2+L33*4+M33*4+N33*2+O33*3+P33*4+Q33*2+R33*3+S33*3)/56</f>
        <v>87.857142857142861</v>
      </c>
    </row>
    <row r="34" spans="1:20" s="44" customFormat="1" ht="20" customHeight="1">
      <c r="A34" s="42" t="s">
        <v>261</v>
      </c>
      <c r="B34" s="24" t="s">
        <v>198</v>
      </c>
      <c r="C34" s="19">
        <v>81</v>
      </c>
      <c r="D34" s="16">
        <v>87</v>
      </c>
      <c r="E34" s="16">
        <v>90</v>
      </c>
      <c r="F34" s="16">
        <v>90</v>
      </c>
      <c r="G34" s="16">
        <v>84</v>
      </c>
      <c r="H34" s="16">
        <v>88</v>
      </c>
      <c r="I34" s="24" t="s">
        <v>199</v>
      </c>
      <c r="J34" s="16">
        <v>84</v>
      </c>
      <c r="K34" s="16">
        <v>95</v>
      </c>
      <c r="L34" s="16">
        <v>93</v>
      </c>
      <c r="M34" s="16">
        <v>97</v>
      </c>
      <c r="N34" s="16">
        <v>90</v>
      </c>
      <c r="O34" s="16" t="s">
        <v>195</v>
      </c>
      <c r="P34" s="16" t="s">
        <v>195</v>
      </c>
      <c r="Q34" s="16" t="s">
        <v>47</v>
      </c>
      <c r="R34" s="16" t="s">
        <v>67</v>
      </c>
      <c r="S34" s="16" t="s">
        <v>54</v>
      </c>
      <c r="T34" s="38">
        <f>(C34*3+D34*3+E34*4+F34*4+G34*3+H34*4+I34*4+J34*4+K34*2+L34*4+M34*4+N34*2+Q34*2+R34*3+S34*3)/49</f>
        <v>87.795918367346943</v>
      </c>
    </row>
    <row r="35" spans="1:20" s="2" customFormat="1" ht="20" customHeight="1">
      <c r="A35" s="40" t="s">
        <v>285</v>
      </c>
      <c r="B35" s="16" t="s">
        <v>113</v>
      </c>
      <c r="C35" s="19" t="s">
        <v>65</v>
      </c>
      <c r="D35" s="16" t="s">
        <v>23</v>
      </c>
      <c r="E35" s="16" t="s">
        <v>68</v>
      </c>
      <c r="F35" s="16" t="s">
        <v>68</v>
      </c>
      <c r="G35" s="16" t="s">
        <v>28</v>
      </c>
      <c r="H35" s="16" t="s">
        <v>74</v>
      </c>
      <c r="I35" s="16" t="s">
        <v>68</v>
      </c>
      <c r="J35" s="16" t="s">
        <v>69</v>
      </c>
      <c r="K35" s="16" t="s">
        <v>67</v>
      </c>
      <c r="L35" s="16" t="s">
        <v>73</v>
      </c>
      <c r="M35" s="16" t="s">
        <v>51</v>
      </c>
      <c r="N35" s="16" t="s">
        <v>77</v>
      </c>
      <c r="O35" s="16" t="s">
        <v>65</v>
      </c>
      <c r="P35" s="16" t="s">
        <v>67</v>
      </c>
      <c r="Q35" s="16" t="s">
        <v>108</v>
      </c>
      <c r="R35" s="16" t="s">
        <v>65</v>
      </c>
      <c r="S35" s="16" t="s">
        <v>28</v>
      </c>
      <c r="T35" s="39">
        <f>(C35*3+D35*3+E35*4+F35*4+G35*3+H35*4+I35*4+J35*4+K35*2+L35*4+M35*4+N35*2+O35*3+P35*4+Q35*2+R35*3+S35*3)/56</f>
        <v>87.767857142857139</v>
      </c>
    </row>
    <row r="36" spans="1:20" s="4" customFormat="1" ht="20" customHeight="1">
      <c r="A36" s="40" t="s">
        <v>286</v>
      </c>
      <c r="B36" s="16" t="s">
        <v>165</v>
      </c>
      <c r="C36" s="19" t="s">
        <v>74</v>
      </c>
      <c r="D36" s="16" t="s">
        <v>68</v>
      </c>
      <c r="E36" s="16" t="s">
        <v>47</v>
      </c>
      <c r="F36" s="16" t="s">
        <v>68</v>
      </c>
      <c r="G36" s="16" t="s">
        <v>21</v>
      </c>
      <c r="H36" s="16" t="s">
        <v>65</v>
      </c>
      <c r="I36" s="16" t="s">
        <v>75</v>
      </c>
      <c r="J36" s="16" t="s">
        <v>79</v>
      </c>
      <c r="K36" s="16" t="s">
        <v>65</v>
      </c>
      <c r="L36" s="16" t="s">
        <v>71</v>
      </c>
      <c r="M36" s="16" t="s">
        <v>66</v>
      </c>
      <c r="N36" s="16" t="s">
        <v>29</v>
      </c>
      <c r="O36" s="16" t="s">
        <v>74</v>
      </c>
      <c r="P36" s="16" t="s">
        <v>72</v>
      </c>
      <c r="Q36" s="16" t="s">
        <v>75</v>
      </c>
      <c r="R36" s="16" t="s">
        <v>24</v>
      </c>
      <c r="S36" s="16" t="s">
        <v>75</v>
      </c>
      <c r="T36" s="39">
        <f>(C36*3+D36*3+E36*4+F36*4+G36*3+H36*4+I36*4+J36*4+K36*2+L36*4+M36*4+N36*2+O36*3+P36*4+Q36*2+R36*3+S36*3)/56</f>
        <v>87.767857142857139</v>
      </c>
    </row>
    <row r="37" spans="1:20" s="2" customFormat="1" ht="20" customHeight="1">
      <c r="A37" s="42" t="s">
        <v>260</v>
      </c>
      <c r="B37" s="24" t="s">
        <v>239</v>
      </c>
      <c r="C37" s="19">
        <v>79</v>
      </c>
      <c r="D37" s="16">
        <v>85</v>
      </c>
      <c r="E37" s="16">
        <v>86</v>
      </c>
      <c r="F37" s="16">
        <v>89</v>
      </c>
      <c r="G37" s="16">
        <v>75</v>
      </c>
      <c r="H37" s="16">
        <v>91</v>
      </c>
      <c r="I37" s="24" t="s">
        <v>240</v>
      </c>
      <c r="J37" s="16">
        <v>86</v>
      </c>
      <c r="K37" s="16">
        <v>83</v>
      </c>
      <c r="L37" s="16">
        <v>94</v>
      </c>
      <c r="M37" s="16">
        <v>92</v>
      </c>
      <c r="N37" s="16">
        <v>87</v>
      </c>
      <c r="O37" s="16">
        <v>91</v>
      </c>
      <c r="P37" s="16">
        <v>97</v>
      </c>
      <c r="Q37" s="16" t="s">
        <v>47</v>
      </c>
      <c r="R37" s="16" t="s">
        <v>51</v>
      </c>
      <c r="S37" s="16" t="s">
        <v>41</v>
      </c>
      <c r="T37" s="38">
        <f>(C37*3+D37*3+E37*4+F37*4+G37*3+H37*4+I37*4+J37*4+K37*2+L37*4+M37*4+N37*2+O37*3+P37*4+Q37*2+R37*3+S37*3)/56</f>
        <v>87.625</v>
      </c>
    </row>
    <row r="38" spans="1:20" s="8" customFormat="1" ht="20" customHeight="1">
      <c r="A38" s="42" t="s">
        <v>260</v>
      </c>
      <c r="B38" s="24" t="s">
        <v>251</v>
      </c>
      <c r="C38" s="19">
        <v>80</v>
      </c>
      <c r="D38" s="16">
        <v>90</v>
      </c>
      <c r="E38" s="16">
        <v>85</v>
      </c>
      <c r="F38" s="16">
        <v>99</v>
      </c>
      <c r="G38" s="28"/>
      <c r="H38" s="16">
        <v>93</v>
      </c>
      <c r="I38" s="24" t="s">
        <v>252</v>
      </c>
      <c r="J38" s="16">
        <v>78</v>
      </c>
      <c r="K38" s="16">
        <v>80</v>
      </c>
      <c r="L38" s="16">
        <v>94</v>
      </c>
      <c r="M38" s="16">
        <v>90</v>
      </c>
      <c r="N38" s="16">
        <v>86</v>
      </c>
      <c r="O38" s="16">
        <v>83</v>
      </c>
      <c r="P38" s="16">
        <v>91</v>
      </c>
      <c r="Q38" s="16" t="s">
        <v>68</v>
      </c>
      <c r="R38" s="16" t="s">
        <v>51</v>
      </c>
      <c r="S38" s="16" t="s">
        <v>75</v>
      </c>
      <c r="T38" s="38">
        <f>(C38*3+D38*3+E38*4+F38*4+H38*4+I38*4+J38*4+K38*2+L38*4+M38*4+N38*2+O38*3+P38*4+Q38*2+R38*3+S38*3)/53</f>
        <v>87.603773584905667</v>
      </c>
    </row>
    <row r="39" spans="1:20" s="3" customFormat="1" ht="20" customHeight="1">
      <c r="A39" s="41" t="s">
        <v>287</v>
      </c>
      <c r="B39" s="16" t="s">
        <v>151</v>
      </c>
      <c r="C39" s="19" t="s">
        <v>69</v>
      </c>
      <c r="D39" s="16" t="s">
        <v>71</v>
      </c>
      <c r="E39" s="16" t="s">
        <v>41</v>
      </c>
      <c r="F39" s="16" t="s">
        <v>67</v>
      </c>
      <c r="G39" s="16" t="s">
        <v>67</v>
      </c>
      <c r="H39" s="16" t="s">
        <v>70</v>
      </c>
      <c r="I39" s="16" t="s">
        <v>74</v>
      </c>
      <c r="J39" s="16" t="s">
        <v>75</v>
      </c>
      <c r="K39" s="16" t="s">
        <v>41</v>
      </c>
      <c r="L39" s="16" t="s">
        <v>70</v>
      </c>
      <c r="M39" s="16" t="s">
        <v>47</v>
      </c>
      <c r="N39" s="16" t="s">
        <v>79</v>
      </c>
      <c r="O39" s="16" t="s">
        <v>47</v>
      </c>
      <c r="P39" s="16" t="s">
        <v>67</v>
      </c>
      <c r="Q39" s="16" t="s">
        <v>69</v>
      </c>
      <c r="R39" s="16" t="s">
        <v>68</v>
      </c>
      <c r="S39" s="16" t="s">
        <v>67</v>
      </c>
      <c r="T39" s="38">
        <f>(C39*3+D39*3+E39*4+F39*4+G39*3+H39*4+I39*4+J39*4+K39*2+L39*4+M39*4+N39*2+O39*3+P39*4+Q39*2+R39*3+S39*3)/56</f>
        <v>87.589285714285708</v>
      </c>
    </row>
    <row r="40" spans="1:20" s="2" customFormat="1" ht="20" customHeight="1">
      <c r="A40" s="42" t="s">
        <v>260</v>
      </c>
      <c r="B40" s="24" t="s">
        <v>207</v>
      </c>
      <c r="C40" s="19">
        <v>83</v>
      </c>
      <c r="D40" s="16">
        <v>90</v>
      </c>
      <c r="E40" s="16">
        <v>86</v>
      </c>
      <c r="F40" s="16">
        <v>93</v>
      </c>
      <c r="G40" s="16">
        <v>71</v>
      </c>
      <c r="H40" s="16">
        <v>90</v>
      </c>
      <c r="I40" s="24" t="s">
        <v>208</v>
      </c>
      <c r="J40" s="16">
        <v>89</v>
      </c>
      <c r="K40" s="16">
        <v>88</v>
      </c>
      <c r="L40" s="28" t="s">
        <v>202</v>
      </c>
      <c r="M40" s="16">
        <v>88</v>
      </c>
      <c r="N40" s="16">
        <v>85</v>
      </c>
      <c r="O40" s="16">
        <v>88</v>
      </c>
      <c r="P40" s="16">
        <v>96</v>
      </c>
      <c r="Q40" s="16" t="s">
        <v>79</v>
      </c>
      <c r="R40" s="16" t="s">
        <v>41</v>
      </c>
      <c r="S40" s="16" t="s">
        <v>67</v>
      </c>
      <c r="T40" s="38">
        <f>(C40*3+D40*3+E40*4+F40*4+G40*3+H40*4+I40*4+J40*4+K40*2+M40*4+N40*2+O40*3+P40*4+Q40*2+R40*3+S40*3)/52</f>
        <v>87.230769230769226</v>
      </c>
    </row>
    <row r="41" spans="1:20" s="4" customFormat="1" ht="20" customHeight="1">
      <c r="A41" s="41" t="s">
        <v>288</v>
      </c>
      <c r="B41" s="16" t="s">
        <v>153</v>
      </c>
      <c r="C41" s="19" t="s">
        <v>68</v>
      </c>
      <c r="D41" s="16" t="s">
        <v>71</v>
      </c>
      <c r="E41" s="16" t="s">
        <v>75</v>
      </c>
      <c r="F41" s="16" t="s">
        <v>68</v>
      </c>
      <c r="G41" s="16" t="s">
        <v>44</v>
      </c>
      <c r="H41" s="16" t="s">
        <v>69</v>
      </c>
      <c r="I41" s="16" t="s">
        <v>54</v>
      </c>
      <c r="J41" s="16" t="s">
        <v>41</v>
      </c>
      <c r="K41" s="16" t="s">
        <v>71</v>
      </c>
      <c r="L41" s="16" t="s">
        <v>74</v>
      </c>
      <c r="M41" s="16" t="s">
        <v>71</v>
      </c>
      <c r="N41" s="16" t="s">
        <v>69</v>
      </c>
      <c r="O41" s="16" t="s">
        <v>47</v>
      </c>
      <c r="P41" s="16" t="s">
        <v>69</v>
      </c>
      <c r="Q41" s="16" t="s">
        <v>68</v>
      </c>
      <c r="R41" s="16" t="s">
        <v>70</v>
      </c>
      <c r="S41" s="16" t="s">
        <v>44</v>
      </c>
      <c r="T41" s="38">
        <f t="shared" ref="T41:T49" si="2">(C41*3+D41*3+E41*4+F41*4+G41*3+H41*4+I41*4+J41*4+K41*2+L41*4+M41*4+N41*2+O41*3+P41*4+Q41*2+R41*3+S41*3)/56</f>
        <v>87.107142857142861</v>
      </c>
    </row>
    <row r="42" spans="1:20" s="4" customFormat="1" ht="20" customHeight="1">
      <c r="A42" s="42" t="s">
        <v>260</v>
      </c>
      <c r="B42" s="24" t="s">
        <v>220</v>
      </c>
      <c r="C42" s="19">
        <v>85</v>
      </c>
      <c r="D42" s="16">
        <v>83</v>
      </c>
      <c r="E42" s="16">
        <v>91</v>
      </c>
      <c r="F42" s="16">
        <v>99</v>
      </c>
      <c r="G42" s="16">
        <v>86</v>
      </c>
      <c r="H42" s="16">
        <v>84</v>
      </c>
      <c r="I42" s="24" t="s">
        <v>221</v>
      </c>
      <c r="J42" s="16">
        <v>87</v>
      </c>
      <c r="K42" s="16">
        <v>87</v>
      </c>
      <c r="L42" s="16">
        <v>94</v>
      </c>
      <c r="M42" s="16">
        <v>89</v>
      </c>
      <c r="N42" s="16">
        <v>82</v>
      </c>
      <c r="O42" s="16">
        <v>91</v>
      </c>
      <c r="P42" s="16">
        <v>92</v>
      </c>
      <c r="Q42" s="16" t="s">
        <v>65</v>
      </c>
      <c r="R42" s="16" t="s">
        <v>83</v>
      </c>
      <c r="S42" s="16" t="s">
        <v>44</v>
      </c>
      <c r="T42" s="38">
        <f t="shared" si="2"/>
        <v>86.928571428571431</v>
      </c>
    </row>
    <row r="43" spans="1:20" s="4" customFormat="1" ht="20" customHeight="1">
      <c r="A43" s="40" t="s">
        <v>289</v>
      </c>
      <c r="B43" s="16">
        <v>2000015137</v>
      </c>
      <c r="C43" s="19">
        <v>94</v>
      </c>
      <c r="D43" s="16">
        <v>83</v>
      </c>
      <c r="E43" s="16" t="s">
        <v>23</v>
      </c>
      <c r="F43" s="16">
        <v>90</v>
      </c>
      <c r="G43" s="16">
        <v>85</v>
      </c>
      <c r="H43" s="16" t="s">
        <v>74</v>
      </c>
      <c r="I43" s="16">
        <v>83</v>
      </c>
      <c r="J43" s="16" t="s">
        <v>71</v>
      </c>
      <c r="K43" s="16">
        <v>85</v>
      </c>
      <c r="L43" s="16" t="s">
        <v>29</v>
      </c>
      <c r="M43" s="16" t="s">
        <v>73</v>
      </c>
      <c r="N43" s="16" t="s">
        <v>68</v>
      </c>
      <c r="O43" s="16" t="s">
        <v>47</v>
      </c>
      <c r="P43" s="16" t="s">
        <v>47</v>
      </c>
      <c r="Q43" s="16">
        <v>93</v>
      </c>
      <c r="R43" s="16">
        <v>79</v>
      </c>
      <c r="S43" s="16">
        <v>87</v>
      </c>
      <c r="T43" s="39">
        <f t="shared" si="2"/>
        <v>86.821428571428569</v>
      </c>
    </row>
    <row r="44" spans="1:20" s="2" customFormat="1" ht="20" customHeight="1">
      <c r="A44" s="40" t="s">
        <v>289</v>
      </c>
      <c r="B44" s="16" t="s">
        <v>139</v>
      </c>
      <c r="C44" s="19" t="s">
        <v>24</v>
      </c>
      <c r="D44" s="16" t="s">
        <v>51</v>
      </c>
      <c r="E44" s="16" t="s">
        <v>65</v>
      </c>
      <c r="F44" s="16" t="s">
        <v>73</v>
      </c>
      <c r="G44" s="16" t="s">
        <v>53</v>
      </c>
      <c r="H44" s="16" t="s">
        <v>68</v>
      </c>
      <c r="I44" s="16" t="s">
        <v>69</v>
      </c>
      <c r="J44" s="16" t="s">
        <v>68</v>
      </c>
      <c r="K44" s="16" t="s">
        <v>70</v>
      </c>
      <c r="L44" s="16" t="s">
        <v>41</v>
      </c>
      <c r="M44" s="16" t="s">
        <v>54</v>
      </c>
      <c r="N44" s="16" t="s">
        <v>65</v>
      </c>
      <c r="O44" s="16" t="s">
        <v>66</v>
      </c>
      <c r="P44" s="16" t="s">
        <v>68</v>
      </c>
      <c r="Q44" s="16" t="s">
        <v>66</v>
      </c>
      <c r="R44" s="16" t="s">
        <v>66</v>
      </c>
      <c r="S44" s="16" t="s">
        <v>67</v>
      </c>
      <c r="T44" s="39">
        <f t="shared" si="2"/>
        <v>86.821428571428569</v>
      </c>
    </row>
    <row r="45" spans="1:20" s="2" customFormat="1" ht="20" customHeight="1">
      <c r="A45" s="41" t="s">
        <v>342</v>
      </c>
      <c r="B45" s="16" t="s">
        <v>39</v>
      </c>
      <c r="C45" s="19">
        <v>84</v>
      </c>
      <c r="D45" s="16">
        <v>91</v>
      </c>
      <c r="E45" s="16">
        <v>81</v>
      </c>
      <c r="F45" s="16">
        <v>77</v>
      </c>
      <c r="G45" s="16">
        <v>85</v>
      </c>
      <c r="H45" s="16">
        <v>91</v>
      </c>
      <c r="I45" s="16">
        <v>90</v>
      </c>
      <c r="J45" s="16">
        <v>89</v>
      </c>
      <c r="K45" s="16">
        <v>83</v>
      </c>
      <c r="L45" s="16">
        <v>93</v>
      </c>
      <c r="M45" s="16">
        <v>88</v>
      </c>
      <c r="N45" s="16">
        <v>91</v>
      </c>
      <c r="O45" s="16">
        <v>86</v>
      </c>
      <c r="P45" s="16">
        <v>91</v>
      </c>
      <c r="Q45" s="16">
        <v>92</v>
      </c>
      <c r="R45" s="16">
        <v>81</v>
      </c>
      <c r="S45" s="16">
        <v>82</v>
      </c>
      <c r="T45" s="38">
        <f t="shared" si="2"/>
        <v>86.767857142857139</v>
      </c>
    </row>
    <row r="46" spans="1:20" s="4" customFormat="1" ht="20" customHeight="1">
      <c r="A46" s="41" t="s">
        <v>290</v>
      </c>
      <c r="B46" s="16" t="s">
        <v>115</v>
      </c>
      <c r="C46" s="19" t="s">
        <v>28</v>
      </c>
      <c r="D46" s="16" t="s">
        <v>68</v>
      </c>
      <c r="E46" s="16" t="s">
        <v>67</v>
      </c>
      <c r="F46" s="16" t="s">
        <v>51</v>
      </c>
      <c r="G46" s="16" t="s">
        <v>29</v>
      </c>
      <c r="H46" s="16" t="s">
        <v>51</v>
      </c>
      <c r="I46" s="16" t="s">
        <v>68</v>
      </c>
      <c r="J46" s="16" t="s">
        <v>75</v>
      </c>
      <c r="K46" s="16" t="s">
        <v>75</v>
      </c>
      <c r="L46" s="16" t="s">
        <v>51</v>
      </c>
      <c r="M46" s="16" t="s">
        <v>69</v>
      </c>
      <c r="N46" s="16" t="s">
        <v>71</v>
      </c>
      <c r="O46" s="16" t="s">
        <v>71</v>
      </c>
      <c r="P46" s="16" t="s">
        <v>79</v>
      </c>
      <c r="Q46" s="16" t="s">
        <v>65</v>
      </c>
      <c r="R46" s="16" t="s">
        <v>53</v>
      </c>
      <c r="S46" s="16" t="s">
        <v>67</v>
      </c>
      <c r="T46" s="38">
        <f t="shared" si="2"/>
        <v>86.660714285714292</v>
      </c>
    </row>
    <row r="47" spans="1:20" s="4" customFormat="1" ht="20" customHeight="1">
      <c r="A47" s="42">
        <v>31</v>
      </c>
      <c r="B47" s="16" t="s">
        <v>184</v>
      </c>
      <c r="C47" s="19">
        <v>87</v>
      </c>
      <c r="D47" s="16">
        <v>89</v>
      </c>
      <c r="E47" s="16">
        <v>93</v>
      </c>
      <c r="F47" s="16">
        <v>91</v>
      </c>
      <c r="G47" s="16">
        <v>90</v>
      </c>
      <c r="H47" s="16" t="s">
        <v>29</v>
      </c>
      <c r="I47" s="16" t="s">
        <v>67</v>
      </c>
      <c r="J47" s="16" t="s">
        <v>47</v>
      </c>
      <c r="K47" s="16">
        <v>89</v>
      </c>
      <c r="L47" s="16" t="s">
        <v>74</v>
      </c>
      <c r="M47" s="16" t="s">
        <v>54</v>
      </c>
      <c r="N47" s="16" t="s">
        <v>68</v>
      </c>
      <c r="O47" s="16" t="s">
        <v>68</v>
      </c>
      <c r="P47" s="16" t="s">
        <v>67</v>
      </c>
      <c r="Q47" s="16" t="s">
        <v>108</v>
      </c>
      <c r="R47" s="16" t="s">
        <v>23</v>
      </c>
      <c r="S47" s="16" t="s">
        <v>44</v>
      </c>
      <c r="T47" s="38">
        <f t="shared" si="2"/>
        <v>86.625</v>
      </c>
    </row>
    <row r="48" spans="1:20" s="4" customFormat="1" ht="20" customHeight="1">
      <c r="A48" s="41" t="s">
        <v>343</v>
      </c>
      <c r="B48" s="16" t="s">
        <v>162</v>
      </c>
      <c r="C48" s="19" t="s">
        <v>50</v>
      </c>
      <c r="D48" s="16" t="s">
        <v>68</v>
      </c>
      <c r="E48" s="16" t="s">
        <v>51</v>
      </c>
      <c r="F48" s="16" t="s">
        <v>67</v>
      </c>
      <c r="G48" s="16" t="s">
        <v>83</v>
      </c>
      <c r="H48" s="16" t="s">
        <v>47</v>
      </c>
      <c r="I48" s="16" t="s">
        <v>79</v>
      </c>
      <c r="J48" s="16" t="s">
        <v>79</v>
      </c>
      <c r="K48" s="16" t="s">
        <v>66</v>
      </c>
      <c r="L48" s="16" t="s">
        <v>74</v>
      </c>
      <c r="M48" s="16" t="s">
        <v>74</v>
      </c>
      <c r="N48" s="16" t="s">
        <v>50</v>
      </c>
      <c r="O48" s="16" t="s">
        <v>29</v>
      </c>
      <c r="P48" s="16" t="s">
        <v>68</v>
      </c>
      <c r="Q48" s="16" t="s">
        <v>74</v>
      </c>
      <c r="R48" s="16" t="s">
        <v>47</v>
      </c>
      <c r="S48" s="16" t="s">
        <v>67</v>
      </c>
      <c r="T48" s="38">
        <f t="shared" si="2"/>
        <v>86.571428571428569</v>
      </c>
    </row>
    <row r="49" spans="1:20" s="4" customFormat="1" ht="20" customHeight="1">
      <c r="A49" s="41" t="s">
        <v>291</v>
      </c>
      <c r="B49" s="16" t="s">
        <v>156</v>
      </c>
      <c r="C49" s="19" t="s">
        <v>71</v>
      </c>
      <c r="D49" s="16" t="s">
        <v>67</v>
      </c>
      <c r="E49" s="16" t="s">
        <v>68</v>
      </c>
      <c r="F49" s="16" t="s">
        <v>47</v>
      </c>
      <c r="G49" s="16" t="s">
        <v>67</v>
      </c>
      <c r="H49" s="16" t="s">
        <v>51</v>
      </c>
      <c r="I49" s="16" t="s">
        <v>65</v>
      </c>
      <c r="J49" s="16" t="s">
        <v>68</v>
      </c>
      <c r="K49" s="16" t="s">
        <v>50</v>
      </c>
      <c r="L49" s="16" t="s">
        <v>69</v>
      </c>
      <c r="M49" s="16" t="s">
        <v>47</v>
      </c>
      <c r="N49" s="16" t="s">
        <v>65</v>
      </c>
      <c r="O49" s="16" t="s">
        <v>75</v>
      </c>
      <c r="P49" s="16" t="s">
        <v>67</v>
      </c>
      <c r="Q49" s="16" t="s">
        <v>69</v>
      </c>
      <c r="R49" s="16" t="s">
        <v>67</v>
      </c>
      <c r="S49" s="16" t="s">
        <v>75</v>
      </c>
      <c r="T49" s="38">
        <f t="shared" si="2"/>
        <v>86.553571428571431</v>
      </c>
    </row>
    <row r="50" spans="1:20" s="4" customFormat="1" ht="20" customHeight="1">
      <c r="A50" s="43" t="s">
        <v>260</v>
      </c>
      <c r="B50" s="24" t="s">
        <v>255</v>
      </c>
      <c r="C50" s="19">
        <v>82</v>
      </c>
      <c r="D50" s="16">
        <v>85</v>
      </c>
      <c r="E50" s="16">
        <v>87</v>
      </c>
      <c r="F50" s="16">
        <v>93</v>
      </c>
      <c r="G50" s="16">
        <v>82</v>
      </c>
      <c r="H50" s="16">
        <v>85</v>
      </c>
      <c r="I50" s="24" t="s">
        <v>256</v>
      </c>
      <c r="J50" s="16">
        <v>87</v>
      </c>
      <c r="K50" s="16">
        <v>87</v>
      </c>
      <c r="L50" s="16">
        <v>92</v>
      </c>
      <c r="M50" s="16">
        <v>91</v>
      </c>
      <c r="N50" s="16">
        <v>84</v>
      </c>
      <c r="O50" s="16">
        <v>86</v>
      </c>
      <c r="P50" s="16">
        <v>80</v>
      </c>
      <c r="Q50" s="16" t="s">
        <v>74</v>
      </c>
      <c r="R50" s="28"/>
      <c r="S50" s="16" t="s">
        <v>67</v>
      </c>
      <c r="T50" s="39">
        <f>(C50*3+D50*3+E50*4+F50*4+G50*3+H50*4+I50*4+J50*4+K50*2+L50*4+M50*4+N50*2+O50*3+P50*4+Q50*2+S50*3)/53</f>
        <v>86.490566037735846</v>
      </c>
    </row>
    <row r="51" spans="1:20" s="4" customFormat="1" ht="20" customHeight="1">
      <c r="A51" s="40" t="s">
        <v>188</v>
      </c>
      <c r="B51" s="16" t="s">
        <v>142</v>
      </c>
      <c r="C51" s="19" t="s">
        <v>68</v>
      </c>
      <c r="D51" s="16" t="s">
        <v>51</v>
      </c>
      <c r="E51" s="16" t="s">
        <v>47</v>
      </c>
      <c r="F51" s="16" t="s">
        <v>23</v>
      </c>
      <c r="G51" s="16" t="s">
        <v>67</v>
      </c>
      <c r="H51" s="16" t="s">
        <v>65</v>
      </c>
      <c r="I51" s="16" t="s">
        <v>65</v>
      </c>
      <c r="J51" s="16" t="s">
        <v>50</v>
      </c>
      <c r="K51" s="16" t="s">
        <v>68</v>
      </c>
      <c r="L51" s="16" t="s">
        <v>75</v>
      </c>
      <c r="M51" s="16" t="s">
        <v>71</v>
      </c>
      <c r="N51" s="29"/>
      <c r="O51" s="29"/>
      <c r="P51" s="29"/>
      <c r="Q51" s="16" t="s">
        <v>108</v>
      </c>
      <c r="R51" s="16" t="s">
        <v>75</v>
      </c>
      <c r="S51" s="16" t="s">
        <v>67</v>
      </c>
      <c r="T51" s="39">
        <f>(C51*3+D51*3+E51*4+F51*4+G51*3+H51*4+I51*4+J51*4+K51*2+L51*4+M51*4+Q51*2+R51*3+S51*3)/47</f>
        <v>86.489361702127653</v>
      </c>
    </row>
    <row r="52" spans="1:20" s="2" customFormat="1" ht="20" customHeight="1">
      <c r="A52" s="41" t="s">
        <v>292</v>
      </c>
      <c r="B52" s="16" t="s">
        <v>111</v>
      </c>
      <c r="C52" s="19" t="s">
        <v>47</v>
      </c>
      <c r="D52" s="16" t="s">
        <v>67</v>
      </c>
      <c r="E52" s="16" t="s">
        <v>70</v>
      </c>
      <c r="F52" s="16" t="s">
        <v>68</v>
      </c>
      <c r="G52" s="16" t="s">
        <v>75</v>
      </c>
      <c r="H52" s="16" t="s">
        <v>75</v>
      </c>
      <c r="I52" s="16" t="s">
        <v>69</v>
      </c>
      <c r="J52" s="16" t="s">
        <v>75</v>
      </c>
      <c r="K52" s="16" t="s">
        <v>23</v>
      </c>
      <c r="L52" s="16" t="s">
        <v>68</v>
      </c>
      <c r="M52" s="16" t="s">
        <v>71</v>
      </c>
      <c r="N52" s="16" t="s">
        <v>51</v>
      </c>
      <c r="O52" s="16" t="s">
        <v>71</v>
      </c>
      <c r="P52" s="16" t="s">
        <v>29</v>
      </c>
      <c r="Q52" s="16" t="s">
        <v>23</v>
      </c>
      <c r="R52" s="16" t="s">
        <v>50</v>
      </c>
      <c r="S52" s="16" t="s">
        <v>67</v>
      </c>
      <c r="T52" s="38">
        <f t="shared" ref="T52:T74" si="3">(C52*3+D52*3+E52*4+F52*4+G52*3+H52*4+I52*4+J52*4+K52*2+L52*4+M52*4+N52*2+O52*3+P52*4+Q52*2+R52*3+S52*3)/56</f>
        <v>86.464285714285708</v>
      </c>
    </row>
    <row r="53" spans="1:20" s="2" customFormat="1" ht="20" customHeight="1">
      <c r="A53" s="41" t="s">
        <v>293</v>
      </c>
      <c r="B53" s="16">
        <v>2000015136</v>
      </c>
      <c r="C53" s="19">
        <v>84</v>
      </c>
      <c r="D53" s="16" t="s">
        <v>23</v>
      </c>
      <c r="E53" s="16" t="s">
        <v>68</v>
      </c>
      <c r="F53" s="16">
        <v>98</v>
      </c>
      <c r="G53" s="16">
        <v>80</v>
      </c>
      <c r="H53" s="16">
        <v>90</v>
      </c>
      <c r="I53" s="16" t="s">
        <v>28</v>
      </c>
      <c r="J53" s="16">
        <v>90</v>
      </c>
      <c r="K53" s="16" t="s">
        <v>29</v>
      </c>
      <c r="L53" s="16" t="s">
        <v>74</v>
      </c>
      <c r="M53" s="16" t="s">
        <v>75</v>
      </c>
      <c r="N53" s="16" t="s">
        <v>75</v>
      </c>
      <c r="O53" s="16" t="s">
        <v>51</v>
      </c>
      <c r="P53" s="16" t="s">
        <v>66</v>
      </c>
      <c r="Q53" s="16">
        <v>90</v>
      </c>
      <c r="R53" s="16">
        <v>81</v>
      </c>
      <c r="S53" s="16">
        <v>75</v>
      </c>
      <c r="T53" s="38">
        <f t="shared" si="3"/>
        <v>86.357142857142861</v>
      </c>
    </row>
    <row r="54" spans="1:20" s="2" customFormat="1" ht="20" customHeight="1">
      <c r="A54" s="41" t="s">
        <v>294</v>
      </c>
      <c r="B54" s="16" t="s">
        <v>56</v>
      </c>
      <c r="C54" s="19">
        <v>84</v>
      </c>
      <c r="D54" s="16">
        <v>89</v>
      </c>
      <c r="E54" s="16">
        <v>89</v>
      </c>
      <c r="F54" s="16">
        <v>85</v>
      </c>
      <c r="G54" s="16">
        <v>85</v>
      </c>
      <c r="H54" s="16">
        <v>79</v>
      </c>
      <c r="I54" s="16">
        <v>93</v>
      </c>
      <c r="J54" s="16">
        <v>86</v>
      </c>
      <c r="K54" s="16">
        <v>78</v>
      </c>
      <c r="L54" s="16">
        <v>88</v>
      </c>
      <c r="M54" s="16">
        <v>90</v>
      </c>
      <c r="N54" s="16">
        <v>94</v>
      </c>
      <c r="O54" s="16">
        <v>83</v>
      </c>
      <c r="P54" s="16">
        <v>85</v>
      </c>
      <c r="Q54" s="16">
        <v>84</v>
      </c>
      <c r="R54" s="16">
        <v>85</v>
      </c>
      <c r="S54" s="16">
        <v>86</v>
      </c>
      <c r="T54" s="38">
        <f t="shared" si="3"/>
        <v>86.214285714285708</v>
      </c>
    </row>
    <row r="55" spans="1:20" s="2" customFormat="1" ht="20" customHeight="1">
      <c r="A55" s="41" t="s">
        <v>295</v>
      </c>
      <c r="B55" s="16" t="s">
        <v>120</v>
      </c>
      <c r="C55" s="19" t="s">
        <v>67</v>
      </c>
      <c r="D55" s="16" t="s">
        <v>41</v>
      </c>
      <c r="E55" s="16" t="s">
        <v>51</v>
      </c>
      <c r="F55" s="16" t="s">
        <v>74</v>
      </c>
      <c r="G55" s="16" t="s">
        <v>44</v>
      </c>
      <c r="H55" s="16" t="s">
        <v>69</v>
      </c>
      <c r="I55" s="16" t="s">
        <v>51</v>
      </c>
      <c r="J55" s="16" t="s">
        <v>47</v>
      </c>
      <c r="K55" s="16" t="s">
        <v>54</v>
      </c>
      <c r="L55" s="16" t="s">
        <v>69</v>
      </c>
      <c r="M55" s="16" t="s">
        <v>67</v>
      </c>
      <c r="N55" s="16" t="s">
        <v>53</v>
      </c>
      <c r="O55" s="16" t="s">
        <v>65</v>
      </c>
      <c r="P55" s="16" t="s">
        <v>69</v>
      </c>
      <c r="Q55" s="16" t="s">
        <v>67</v>
      </c>
      <c r="R55" s="16" t="s">
        <v>75</v>
      </c>
      <c r="S55" s="16" t="s">
        <v>67</v>
      </c>
      <c r="T55" s="38">
        <f t="shared" si="3"/>
        <v>86.178571428571431</v>
      </c>
    </row>
    <row r="56" spans="1:20" s="2" customFormat="1" ht="20" customHeight="1">
      <c r="A56" s="42">
        <v>38</v>
      </c>
      <c r="B56" s="16" t="s">
        <v>187</v>
      </c>
      <c r="C56" s="19">
        <v>90</v>
      </c>
      <c r="D56" s="16">
        <v>90</v>
      </c>
      <c r="E56" s="16" t="s">
        <v>75</v>
      </c>
      <c r="F56" s="16">
        <v>90</v>
      </c>
      <c r="G56" s="16">
        <v>85</v>
      </c>
      <c r="H56" s="16" t="s">
        <v>71</v>
      </c>
      <c r="I56" s="16" t="s">
        <v>54</v>
      </c>
      <c r="J56" s="16" t="s">
        <v>70</v>
      </c>
      <c r="K56" s="16">
        <v>90</v>
      </c>
      <c r="L56" s="16" t="s">
        <v>41</v>
      </c>
      <c r="M56" s="16" t="s">
        <v>73</v>
      </c>
      <c r="N56" s="16" t="s">
        <v>28</v>
      </c>
      <c r="O56" s="16" t="s">
        <v>23</v>
      </c>
      <c r="P56" s="16" t="s">
        <v>75</v>
      </c>
      <c r="Q56" s="16" t="s">
        <v>66</v>
      </c>
      <c r="R56" s="16" t="s">
        <v>82</v>
      </c>
      <c r="S56" s="16" t="s">
        <v>44</v>
      </c>
      <c r="T56" s="38">
        <f t="shared" si="3"/>
        <v>86.142857142857139</v>
      </c>
    </row>
    <row r="57" spans="1:20" s="2" customFormat="1" ht="20" customHeight="1">
      <c r="A57" s="41" t="s">
        <v>296</v>
      </c>
      <c r="B57" s="16" t="s">
        <v>46</v>
      </c>
      <c r="C57" s="19">
        <v>85</v>
      </c>
      <c r="D57" s="16">
        <v>93</v>
      </c>
      <c r="E57" s="16">
        <v>89</v>
      </c>
      <c r="F57" s="16">
        <v>72</v>
      </c>
      <c r="G57" s="16">
        <v>87</v>
      </c>
      <c r="H57" s="16">
        <v>76</v>
      </c>
      <c r="I57" s="16">
        <v>90</v>
      </c>
      <c r="J57" s="16">
        <v>90</v>
      </c>
      <c r="K57" s="16" t="s">
        <v>47</v>
      </c>
      <c r="L57" s="16">
        <v>88</v>
      </c>
      <c r="M57" s="16">
        <v>88</v>
      </c>
      <c r="N57" s="16">
        <v>88</v>
      </c>
      <c r="O57" s="16">
        <v>87</v>
      </c>
      <c r="P57" s="16">
        <v>94</v>
      </c>
      <c r="Q57" s="16">
        <v>86</v>
      </c>
      <c r="R57" s="16">
        <v>81</v>
      </c>
      <c r="S57" s="16">
        <v>85</v>
      </c>
      <c r="T57" s="38">
        <f t="shared" si="3"/>
        <v>86.035714285714292</v>
      </c>
    </row>
    <row r="58" spans="1:20" s="2" customFormat="1" ht="20" customHeight="1">
      <c r="A58" s="41" t="s">
        <v>297</v>
      </c>
      <c r="B58" s="16" t="s">
        <v>148</v>
      </c>
      <c r="C58" s="19" t="s">
        <v>50</v>
      </c>
      <c r="D58" s="16" t="s">
        <v>65</v>
      </c>
      <c r="E58" s="16" t="s">
        <v>67</v>
      </c>
      <c r="F58" s="16" t="s">
        <v>71</v>
      </c>
      <c r="G58" s="16" t="s">
        <v>67</v>
      </c>
      <c r="H58" s="16" t="s">
        <v>41</v>
      </c>
      <c r="I58" s="16" t="s">
        <v>66</v>
      </c>
      <c r="J58" s="16" t="s">
        <v>68</v>
      </c>
      <c r="K58" s="16" t="s">
        <v>50</v>
      </c>
      <c r="L58" s="16" t="s">
        <v>51</v>
      </c>
      <c r="M58" s="16" t="s">
        <v>51</v>
      </c>
      <c r="N58" s="16" t="s">
        <v>71</v>
      </c>
      <c r="O58" s="16" t="s">
        <v>23</v>
      </c>
      <c r="P58" s="16" t="s">
        <v>41</v>
      </c>
      <c r="Q58" s="16" t="s">
        <v>51</v>
      </c>
      <c r="R58" s="16" t="s">
        <v>75</v>
      </c>
      <c r="S58" s="16" t="s">
        <v>44</v>
      </c>
      <c r="T58" s="38">
        <f t="shared" si="3"/>
        <v>86</v>
      </c>
    </row>
    <row r="59" spans="1:20" s="2" customFormat="1" ht="19.25" customHeight="1">
      <c r="A59" s="41" t="s">
        <v>298</v>
      </c>
      <c r="B59" s="16" t="s">
        <v>150</v>
      </c>
      <c r="C59" s="19" t="s">
        <v>53</v>
      </c>
      <c r="D59" s="16" t="s">
        <v>23</v>
      </c>
      <c r="E59" s="16" t="s">
        <v>29</v>
      </c>
      <c r="F59" s="16" t="s">
        <v>67</v>
      </c>
      <c r="G59" s="16" t="s">
        <v>21</v>
      </c>
      <c r="H59" s="16" t="s">
        <v>69</v>
      </c>
      <c r="I59" s="16" t="s">
        <v>75</v>
      </c>
      <c r="J59" s="16" t="s">
        <v>51</v>
      </c>
      <c r="K59" s="16" t="s">
        <v>51</v>
      </c>
      <c r="L59" s="16" t="s">
        <v>66</v>
      </c>
      <c r="M59" s="16" t="s">
        <v>71</v>
      </c>
      <c r="N59" s="16" t="s">
        <v>67</v>
      </c>
      <c r="O59" s="16" t="s">
        <v>47</v>
      </c>
      <c r="P59" s="16" t="s">
        <v>79</v>
      </c>
      <c r="Q59" s="16" t="s">
        <v>74</v>
      </c>
      <c r="R59" s="16" t="s">
        <v>67</v>
      </c>
      <c r="S59" s="16" t="s">
        <v>50</v>
      </c>
      <c r="T59" s="38">
        <f t="shared" si="3"/>
        <v>85.928571428571431</v>
      </c>
    </row>
    <row r="60" spans="1:20" s="2" customFormat="1" ht="20" customHeight="1">
      <c r="A60" s="41" t="s">
        <v>299</v>
      </c>
      <c r="B60" s="16" t="s">
        <v>124</v>
      </c>
      <c r="C60" s="19" t="s">
        <v>54</v>
      </c>
      <c r="D60" s="16" t="s">
        <v>74</v>
      </c>
      <c r="E60" s="16" t="s">
        <v>67</v>
      </c>
      <c r="F60" s="16" t="s">
        <v>68</v>
      </c>
      <c r="G60" s="16" t="s">
        <v>50</v>
      </c>
      <c r="H60" s="16" t="s">
        <v>65</v>
      </c>
      <c r="I60" s="16" t="s">
        <v>23</v>
      </c>
      <c r="J60" s="16" t="s">
        <v>41</v>
      </c>
      <c r="K60" s="16" t="s">
        <v>65</v>
      </c>
      <c r="L60" s="16" t="s">
        <v>75</v>
      </c>
      <c r="M60" s="16" t="s">
        <v>67</v>
      </c>
      <c r="N60" s="16" t="s">
        <v>70</v>
      </c>
      <c r="O60" s="16" t="s">
        <v>74</v>
      </c>
      <c r="P60" s="16" t="s">
        <v>79</v>
      </c>
      <c r="Q60" s="16" t="s">
        <v>73</v>
      </c>
      <c r="R60" s="16" t="s">
        <v>28</v>
      </c>
      <c r="S60" s="16" t="s">
        <v>50</v>
      </c>
      <c r="T60" s="38">
        <f t="shared" si="3"/>
        <v>85.821428571428569</v>
      </c>
    </row>
    <row r="61" spans="1:20" s="9" customFormat="1" ht="20" customHeight="1">
      <c r="A61" s="41" t="s">
        <v>300</v>
      </c>
      <c r="B61" s="16" t="s">
        <v>98</v>
      </c>
      <c r="C61" s="19" t="s">
        <v>28</v>
      </c>
      <c r="D61" s="16" t="s">
        <v>23</v>
      </c>
      <c r="E61" s="16" t="s">
        <v>68</v>
      </c>
      <c r="F61" s="16" t="s">
        <v>79</v>
      </c>
      <c r="G61" s="16" t="s">
        <v>44</v>
      </c>
      <c r="H61" s="16" t="s">
        <v>69</v>
      </c>
      <c r="I61" s="16" t="s">
        <v>44</v>
      </c>
      <c r="J61" s="16" t="s">
        <v>41</v>
      </c>
      <c r="K61" s="16" t="s">
        <v>69</v>
      </c>
      <c r="L61" s="16" t="s">
        <v>71</v>
      </c>
      <c r="M61" s="16" t="s">
        <v>79</v>
      </c>
      <c r="N61" s="16" t="s">
        <v>41</v>
      </c>
      <c r="O61" s="16" t="s">
        <v>68</v>
      </c>
      <c r="P61" s="16" t="s">
        <v>47</v>
      </c>
      <c r="Q61" s="16" t="s">
        <v>75</v>
      </c>
      <c r="R61" s="16" t="s">
        <v>54</v>
      </c>
      <c r="S61" s="16" t="s">
        <v>50</v>
      </c>
      <c r="T61" s="38">
        <f t="shared" si="3"/>
        <v>85.553571428571431</v>
      </c>
    </row>
    <row r="62" spans="1:20" s="9" customFormat="1" ht="20" customHeight="1">
      <c r="A62" s="41" t="s">
        <v>301</v>
      </c>
      <c r="B62" s="16" t="s">
        <v>168</v>
      </c>
      <c r="C62" s="19" t="s">
        <v>47</v>
      </c>
      <c r="D62" s="16" t="s">
        <v>23</v>
      </c>
      <c r="E62" s="16" t="s">
        <v>29</v>
      </c>
      <c r="F62" s="16" t="s">
        <v>29</v>
      </c>
      <c r="G62" s="16">
        <v>85</v>
      </c>
      <c r="H62" s="16" t="s">
        <v>66</v>
      </c>
      <c r="I62" s="16" t="s">
        <v>68</v>
      </c>
      <c r="J62" s="16" t="s">
        <v>67</v>
      </c>
      <c r="K62" s="16" t="s">
        <v>71</v>
      </c>
      <c r="L62" s="16" t="s">
        <v>71</v>
      </c>
      <c r="M62" s="16" t="s">
        <v>44</v>
      </c>
      <c r="N62" s="16" t="s">
        <v>47</v>
      </c>
      <c r="O62" s="16" t="s">
        <v>65</v>
      </c>
      <c r="P62" s="16" t="s">
        <v>74</v>
      </c>
      <c r="Q62" s="16" t="s">
        <v>75</v>
      </c>
      <c r="R62" s="16" t="s">
        <v>54</v>
      </c>
      <c r="S62" s="16" t="s">
        <v>44</v>
      </c>
      <c r="T62" s="38">
        <f t="shared" si="3"/>
        <v>85.446428571428569</v>
      </c>
    </row>
    <row r="63" spans="1:20" s="9" customFormat="1" ht="20" customHeight="1">
      <c r="A63" s="41" t="s">
        <v>302</v>
      </c>
      <c r="B63" s="16" t="s">
        <v>95</v>
      </c>
      <c r="C63" s="19" t="s">
        <v>29</v>
      </c>
      <c r="D63" s="16" t="s">
        <v>41</v>
      </c>
      <c r="E63" s="16" t="s">
        <v>69</v>
      </c>
      <c r="F63" s="16" t="s">
        <v>67</v>
      </c>
      <c r="G63" s="16" t="s">
        <v>44</v>
      </c>
      <c r="H63" s="16" t="s">
        <v>47</v>
      </c>
      <c r="I63" s="16" t="s">
        <v>51</v>
      </c>
      <c r="J63" s="16" t="s">
        <v>68</v>
      </c>
      <c r="K63" s="16" t="s">
        <v>67</v>
      </c>
      <c r="L63" s="16" t="s">
        <v>75</v>
      </c>
      <c r="M63" s="16" t="s">
        <v>68</v>
      </c>
      <c r="N63" s="16" t="s">
        <v>69</v>
      </c>
      <c r="O63" s="16" t="s">
        <v>65</v>
      </c>
      <c r="P63" s="16" t="s">
        <v>67</v>
      </c>
      <c r="Q63" s="16" t="s">
        <v>68</v>
      </c>
      <c r="R63" s="16" t="s">
        <v>54</v>
      </c>
      <c r="S63" s="16" t="s">
        <v>67</v>
      </c>
      <c r="T63" s="38">
        <f t="shared" si="3"/>
        <v>85.410714285714292</v>
      </c>
    </row>
    <row r="64" spans="1:20" s="10" customFormat="1" ht="20" customHeight="1">
      <c r="A64" s="41" t="s">
        <v>303</v>
      </c>
      <c r="B64" s="16" t="s">
        <v>134</v>
      </c>
      <c r="C64" s="19" t="s">
        <v>66</v>
      </c>
      <c r="D64" s="16" t="s">
        <v>47</v>
      </c>
      <c r="E64" s="16" t="s">
        <v>75</v>
      </c>
      <c r="F64" s="16" t="s">
        <v>51</v>
      </c>
      <c r="G64" s="16" t="s">
        <v>83</v>
      </c>
      <c r="H64" s="16" t="s">
        <v>41</v>
      </c>
      <c r="I64" s="16" t="s">
        <v>68</v>
      </c>
      <c r="J64" s="16" t="s">
        <v>75</v>
      </c>
      <c r="K64" s="16" t="s">
        <v>53</v>
      </c>
      <c r="L64" s="16" t="s">
        <v>65</v>
      </c>
      <c r="M64" s="16" t="s">
        <v>51</v>
      </c>
      <c r="N64" s="16" t="s">
        <v>68</v>
      </c>
      <c r="O64" s="16" t="s">
        <v>68</v>
      </c>
      <c r="P64" s="16" t="s">
        <v>29</v>
      </c>
      <c r="Q64" s="16" t="s">
        <v>73</v>
      </c>
      <c r="R64" s="16" t="s">
        <v>23</v>
      </c>
      <c r="S64" s="16" t="s">
        <v>67</v>
      </c>
      <c r="T64" s="38">
        <f t="shared" si="3"/>
        <v>85.303571428571431</v>
      </c>
    </row>
    <row r="65" spans="1:20" s="9" customFormat="1" ht="20" customHeight="1">
      <c r="A65" s="42" t="s">
        <v>260</v>
      </c>
      <c r="B65" s="24" t="s">
        <v>228</v>
      </c>
      <c r="C65" s="19">
        <v>84</v>
      </c>
      <c r="D65" s="16">
        <v>88</v>
      </c>
      <c r="E65" s="16">
        <v>82</v>
      </c>
      <c r="F65" s="16">
        <v>89</v>
      </c>
      <c r="G65" s="16">
        <v>73</v>
      </c>
      <c r="H65" s="16">
        <v>91</v>
      </c>
      <c r="I65" s="24" t="s">
        <v>229</v>
      </c>
      <c r="J65" s="16">
        <v>86</v>
      </c>
      <c r="K65" s="16">
        <v>87</v>
      </c>
      <c r="L65" s="16">
        <v>91</v>
      </c>
      <c r="M65" s="16">
        <v>90</v>
      </c>
      <c r="N65" s="16">
        <v>83</v>
      </c>
      <c r="O65" s="16">
        <v>87</v>
      </c>
      <c r="P65" s="16">
        <v>80</v>
      </c>
      <c r="Q65" s="16" t="s">
        <v>47</v>
      </c>
      <c r="R65" s="16" t="s">
        <v>75</v>
      </c>
      <c r="S65" s="16" t="s">
        <v>50</v>
      </c>
      <c r="T65" s="38">
        <f t="shared" si="3"/>
        <v>85.285714285714292</v>
      </c>
    </row>
    <row r="66" spans="1:20" s="9" customFormat="1" ht="20" customHeight="1">
      <c r="A66" s="41" t="s">
        <v>304</v>
      </c>
      <c r="B66" s="16" t="s">
        <v>164</v>
      </c>
      <c r="C66" s="19" t="s">
        <v>53</v>
      </c>
      <c r="D66" s="16" t="s">
        <v>67</v>
      </c>
      <c r="E66" s="16" t="s">
        <v>67</v>
      </c>
      <c r="F66" s="16" t="s">
        <v>67</v>
      </c>
      <c r="G66" s="16" t="s">
        <v>83</v>
      </c>
      <c r="H66" s="16" t="s">
        <v>69</v>
      </c>
      <c r="I66" s="16" t="s">
        <v>70</v>
      </c>
      <c r="J66" s="16" t="s">
        <v>75</v>
      </c>
      <c r="K66" s="16" t="s">
        <v>74</v>
      </c>
      <c r="L66" s="16" t="s">
        <v>68</v>
      </c>
      <c r="M66" s="16" t="s">
        <v>67</v>
      </c>
      <c r="N66" s="16" t="s">
        <v>75</v>
      </c>
      <c r="O66" s="16" t="s">
        <v>47</v>
      </c>
      <c r="P66" s="16" t="s">
        <v>69</v>
      </c>
      <c r="Q66" s="16" t="s">
        <v>66</v>
      </c>
      <c r="R66" s="16" t="s">
        <v>29</v>
      </c>
      <c r="S66" s="16" t="s">
        <v>44</v>
      </c>
      <c r="T66" s="38">
        <f t="shared" si="3"/>
        <v>85.25</v>
      </c>
    </row>
    <row r="67" spans="1:20" s="9" customFormat="1" ht="20" customHeight="1">
      <c r="A67" s="41" t="s">
        <v>305</v>
      </c>
      <c r="B67" s="16" t="s">
        <v>121</v>
      </c>
      <c r="C67" s="19" t="s">
        <v>54</v>
      </c>
      <c r="D67" s="16" t="s">
        <v>29</v>
      </c>
      <c r="E67" s="16" t="s">
        <v>75</v>
      </c>
      <c r="F67" s="16" t="s">
        <v>75</v>
      </c>
      <c r="G67" s="16" t="s">
        <v>75</v>
      </c>
      <c r="H67" s="16" t="s">
        <v>67</v>
      </c>
      <c r="I67" s="16" t="s">
        <v>51</v>
      </c>
      <c r="J67" s="16" t="s">
        <v>75</v>
      </c>
      <c r="K67" s="16" t="s">
        <v>29</v>
      </c>
      <c r="L67" s="16" t="s">
        <v>47</v>
      </c>
      <c r="M67" s="16" t="s">
        <v>74</v>
      </c>
      <c r="N67" s="16" t="s">
        <v>23</v>
      </c>
      <c r="O67" s="16" t="s">
        <v>65</v>
      </c>
      <c r="P67" s="16" t="s">
        <v>47</v>
      </c>
      <c r="Q67" s="16" t="s">
        <v>71</v>
      </c>
      <c r="R67" s="16" t="s">
        <v>29</v>
      </c>
      <c r="S67" s="16" t="s">
        <v>67</v>
      </c>
      <c r="T67" s="38">
        <f t="shared" si="3"/>
        <v>85.232142857142861</v>
      </c>
    </row>
    <row r="68" spans="1:20" s="9" customFormat="1" ht="20" customHeight="1">
      <c r="A68" s="42" t="s">
        <v>260</v>
      </c>
      <c r="B68" s="24" t="s">
        <v>236</v>
      </c>
      <c r="C68" s="19">
        <v>82</v>
      </c>
      <c r="D68" s="16">
        <v>82</v>
      </c>
      <c r="E68" s="16">
        <v>87</v>
      </c>
      <c r="F68" s="16">
        <v>77</v>
      </c>
      <c r="G68" s="16">
        <v>77</v>
      </c>
      <c r="H68" s="16">
        <v>89</v>
      </c>
      <c r="I68" s="24" t="s">
        <v>223</v>
      </c>
      <c r="J68" s="16">
        <v>84</v>
      </c>
      <c r="K68" s="16">
        <v>82</v>
      </c>
      <c r="L68" s="16">
        <v>91</v>
      </c>
      <c r="M68" s="16">
        <v>94</v>
      </c>
      <c r="N68" s="16">
        <v>83</v>
      </c>
      <c r="O68" s="16">
        <v>85</v>
      </c>
      <c r="P68" s="16">
        <v>86</v>
      </c>
      <c r="Q68" s="16" t="s">
        <v>68</v>
      </c>
      <c r="R68" s="16" t="s">
        <v>74</v>
      </c>
      <c r="S68" s="16" t="s">
        <v>67</v>
      </c>
      <c r="T68" s="38">
        <f t="shared" si="3"/>
        <v>85.178571428571431</v>
      </c>
    </row>
    <row r="69" spans="1:20" s="27" customFormat="1" ht="20" customHeight="1">
      <c r="A69" s="41" t="s">
        <v>306</v>
      </c>
      <c r="B69" s="16" t="s">
        <v>149</v>
      </c>
      <c r="C69" s="19" t="s">
        <v>55</v>
      </c>
      <c r="D69" s="16" t="s">
        <v>75</v>
      </c>
      <c r="E69" s="16" t="s">
        <v>65</v>
      </c>
      <c r="F69" s="16" t="s">
        <v>51</v>
      </c>
      <c r="G69" s="16">
        <v>85</v>
      </c>
      <c r="H69" s="16" t="s">
        <v>67</v>
      </c>
      <c r="I69" s="16" t="s">
        <v>29</v>
      </c>
      <c r="J69" s="16" t="s">
        <v>71</v>
      </c>
      <c r="K69" s="16" t="s">
        <v>68</v>
      </c>
      <c r="L69" s="16" t="s">
        <v>67</v>
      </c>
      <c r="M69" s="16" t="s">
        <v>54</v>
      </c>
      <c r="N69" s="16" t="s">
        <v>51</v>
      </c>
      <c r="O69" s="16" t="s">
        <v>74</v>
      </c>
      <c r="P69" s="16" t="s">
        <v>44</v>
      </c>
      <c r="Q69" s="16" t="s">
        <v>70</v>
      </c>
      <c r="R69" s="16" t="s">
        <v>67</v>
      </c>
      <c r="S69" s="16" t="s">
        <v>50</v>
      </c>
      <c r="T69" s="38">
        <f t="shared" si="3"/>
        <v>84.696428571428569</v>
      </c>
    </row>
    <row r="70" spans="1:20" s="27" customFormat="1" ht="20" customHeight="1">
      <c r="A70" s="41" t="s">
        <v>307</v>
      </c>
      <c r="B70" s="16" t="s">
        <v>94</v>
      </c>
      <c r="C70" s="19" t="s">
        <v>75</v>
      </c>
      <c r="D70" s="16" t="s">
        <v>47</v>
      </c>
      <c r="E70" s="16" t="s">
        <v>68</v>
      </c>
      <c r="F70" s="16" t="s">
        <v>41</v>
      </c>
      <c r="G70" s="16" t="s">
        <v>44</v>
      </c>
      <c r="H70" s="16" t="s">
        <v>47</v>
      </c>
      <c r="I70" s="16" t="s">
        <v>47</v>
      </c>
      <c r="J70" s="16" t="s">
        <v>67</v>
      </c>
      <c r="K70" s="16" t="s">
        <v>53</v>
      </c>
      <c r="L70" s="16" t="s">
        <v>70</v>
      </c>
      <c r="M70" s="16" t="s">
        <v>69</v>
      </c>
      <c r="N70" s="16" t="s">
        <v>74</v>
      </c>
      <c r="O70" s="16" t="s">
        <v>41</v>
      </c>
      <c r="P70" s="16" t="s">
        <v>51</v>
      </c>
      <c r="Q70" s="16" t="s">
        <v>68</v>
      </c>
      <c r="R70" s="16" t="s">
        <v>21</v>
      </c>
      <c r="S70" s="16" t="s">
        <v>21</v>
      </c>
      <c r="T70" s="38">
        <f t="shared" si="3"/>
        <v>84.589285714285708</v>
      </c>
    </row>
    <row r="71" spans="1:20" s="27" customFormat="1" ht="20" customHeight="1">
      <c r="A71" s="41" t="s">
        <v>308</v>
      </c>
      <c r="B71" s="16" t="s">
        <v>103</v>
      </c>
      <c r="C71" s="19" t="s">
        <v>84</v>
      </c>
      <c r="D71" s="16" t="s">
        <v>41</v>
      </c>
      <c r="E71" s="16" t="s">
        <v>71</v>
      </c>
      <c r="F71" s="16" t="s">
        <v>23</v>
      </c>
      <c r="G71" s="16" t="s">
        <v>29</v>
      </c>
      <c r="H71" s="16" t="s">
        <v>67</v>
      </c>
      <c r="I71" s="16" t="s">
        <v>47</v>
      </c>
      <c r="J71" s="16" t="s">
        <v>69</v>
      </c>
      <c r="K71" s="16" t="s">
        <v>53</v>
      </c>
      <c r="L71" s="16" t="s">
        <v>68</v>
      </c>
      <c r="M71" s="16" t="s">
        <v>67</v>
      </c>
      <c r="N71" s="16" t="s">
        <v>67</v>
      </c>
      <c r="O71" s="16" t="s">
        <v>51</v>
      </c>
      <c r="P71" s="16" t="s">
        <v>69</v>
      </c>
      <c r="Q71" s="16" t="s">
        <v>75</v>
      </c>
      <c r="R71" s="16" t="s">
        <v>50</v>
      </c>
      <c r="S71" s="16" t="s">
        <v>67</v>
      </c>
      <c r="T71" s="38">
        <f t="shared" si="3"/>
        <v>84.571428571428569</v>
      </c>
    </row>
    <row r="72" spans="1:20" s="27" customFormat="1" ht="20" customHeight="1">
      <c r="A72" s="41" t="s">
        <v>309</v>
      </c>
      <c r="B72" s="16" t="s">
        <v>122</v>
      </c>
      <c r="C72" s="19" t="s">
        <v>84</v>
      </c>
      <c r="D72" s="16" t="s">
        <v>67</v>
      </c>
      <c r="E72" s="16" t="s">
        <v>47</v>
      </c>
      <c r="F72" s="16" t="s">
        <v>47</v>
      </c>
      <c r="G72" s="16" t="s">
        <v>58</v>
      </c>
      <c r="H72" s="16" t="s">
        <v>65</v>
      </c>
      <c r="I72" s="16" t="s">
        <v>28</v>
      </c>
      <c r="J72" s="16" t="s">
        <v>47</v>
      </c>
      <c r="K72" s="16" t="s">
        <v>67</v>
      </c>
      <c r="L72" s="16" t="s">
        <v>69</v>
      </c>
      <c r="M72" s="16" t="s">
        <v>71</v>
      </c>
      <c r="N72" s="16" t="s">
        <v>75</v>
      </c>
      <c r="O72" s="16" t="s">
        <v>74</v>
      </c>
      <c r="P72" s="16" t="s">
        <v>75</v>
      </c>
      <c r="Q72" s="16" t="s">
        <v>74</v>
      </c>
      <c r="R72" s="16" t="s">
        <v>68</v>
      </c>
      <c r="S72" s="16" t="s">
        <v>67</v>
      </c>
      <c r="T72" s="38">
        <f t="shared" si="3"/>
        <v>84.553571428571431</v>
      </c>
    </row>
    <row r="73" spans="1:20" s="27" customFormat="1" ht="20" customHeight="1">
      <c r="A73" s="41" t="s">
        <v>310</v>
      </c>
      <c r="B73" s="16" t="s">
        <v>86</v>
      </c>
      <c r="C73" s="19" t="s">
        <v>58</v>
      </c>
      <c r="D73" s="16" t="s">
        <v>51</v>
      </c>
      <c r="E73" s="16" t="s">
        <v>67</v>
      </c>
      <c r="F73" s="16" t="s">
        <v>44</v>
      </c>
      <c r="G73" s="16" t="s">
        <v>67</v>
      </c>
      <c r="H73" s="16" t="s">
        <v>29</v>
      </c>
      <c r="I73" s="16" t="s">
        <v>50</v>
      </c>
      <c r="J73" s="16" t="s">
        <v>47</v>
      </c>
      <c r="K73" s="16" t="s">
        <v>67</v>
      </c>
      <c r="L73" s="16" t="s">
        <v>71</v>
      </c>
      <c r="M73" s="16" t="s">
        <v>70</v>
      </c>
      <c r="N73" s="16" t="s">
        <v>44</v>
      </c>
      <c r="O73" s="16" t="s">
        <v>75</v>
      </c>
      <c r="P73" s="16" t="s">
        <v>69</v>
      </c>
      <c r="Q73" s="16" t="s">
        <v>29</v>
      </c>
      <c r="R73" s="16" t="s">
        <v>51</v>
      </c>
      <c r="S73" s="16" t="s">
        <v>75</v>
      </c>
      <c r="T73" s="38">
        <f t="shared" si="3"/>
        <v>84.410714285714292</v>
      </c>
    </row>
    <row r="74" spans="1:20" s="27" customFormat="1" ht="20" customHeight="1">
      <c r="A74" s="41" t="s">
        <v>311</v>
      </c>
      <c r="B74" s="16" t="s">
        <v>135</v>
      </c>
      <c r="C74" s="19" t="s">
        <v>61</v>
      </c>
      <c r="D74" s="16" t="s">
        <v>69</v>
      </c>
      <c r="E74" s="16" t="s">
        <v>41</v>
      </c>
      <c r="F74" s="16" t="s">
        <v>75</v>
      </c>
      <c r="G74" s="16" t="s">
        <v>44</v>
      </c>
      <c r="H74" s="16" t="s">
        <v>51</v>
      </c>
      <c r="I74" s="16" t="s">
        <v>23</v>
      </c>
      <c r="J74" s="16" t="s">
        <v>51</v>
      </c>
      <c r="K74" s="16" t="s">
        <v>65</v>
      </c>
      <c r="L74" s="16" t="s">
        <v>65</v>
      </c>
      <c r="M74" s="16" t="s">
        <v>75</v>
      </c>
      <c r="N74" s="16" t="s">
        <v>65</v>
      </c>
      <c r="O74" s="16" t="s">
        <v>75</v>
      </c>
      <c r="P74" s="16" t="s">
        <v>29</v>
      </c>
      <c r="Q74" s="16" t="s">
        <v>70</v>
      </c>
      <c r="R74" s="16" t="s">
        <v>44</v>
      </c>
      <c r="S74" s="16" t="s">
        <v>44</v>
      </c>
      <c r="T74" s="38">
        <f t="shared" si="3"/>
        <v>84.232142857142861</v>
      </c>
    </row>
    <row r="75" spans="1:20" s="27" customFormat="1" ht="20" customHeight="1">
      <c r="A75" s="43" t="s">
        <v>260</v>
      </c>
      <c r="B75" s="24" t="s">
        <v>232</v>
      </c>
      <c r="C75" s="19">
        <v>86</v>
      </c>
      <c r="D75" s="16">
        <v>88</v>
      </c>
      <c r="E75" s="16">
        <v>85</v>
      </c>
      <c r="F75" s="16">
        <v>85</v>
      </c>
      <c r="G75" s="16">
        <v>70</v>
      </c>
      <c r="H75" s="16">
        <v>84</v>
      </c>
      <c r="I75" s="24" t="s">
        <v>231</v>
      </c>
      <c r="J75" s="16">
        <v>84</v>
      </c>
      <c r="K75" s="16">
        <v>80</v>
      </c>
      <c r="L75" s="16">
        <v>89</v>
      </c>
      <c r="M75" s="16">
        <v>87</v>
      </c>
      <c r="N75" s="16">
        <v>83</v>
      </c>
      <c r="O75" s="16">
        <v>86</v>
      </c>
      <c r="P75" s="16">
        <v>87</v>
      </c>
      <c r="Q75" s="16" t="s">
        <v>54</v>
      </c>
      <c r="R75" s="28"/>
      <c r="S75" s="16" t="s">
        <v>44</v>
      </c>
      <c r="T75" s="39">
        <f>(C75*3+D75*3+E75*4+F75*4+G75*3+H75*4+I75*4+J75*4+K75*2+L75*4+M75*4+N75*2+O75*3+P75*4+Q75*2+S75*3)/53</f>
        <v>84.113207547169807</v>
      </c>
    </row>
    <row r="76" spans="1:20" s="27" customFormat="1" ht="20" customHeight="1">
      <c r="A76" s="40" t="s">
        <v>312</v>
      </c>
      <c r="B76" s="16" t="s">
        <v>114</v>
      </c>
      <c r="C76" s="19" t="s">
        <v>54</v>
      </c>
      <c r="D76" s="16" t="s">
        <v>44</v>
      </c>
      <c r="E76" s="16" t="s">
        <v>75</v>
      </c>
      <c r="F76" s="16" t="s">
        <v>51</v>
      </c>
      <c r="G76" s="16" t="s">
        <v>24</v>
      </c>
      <c r="H76" s="16" t="s">
        <v>41</v>
      </c>
      <c r="I76" s="16" t="s">
        <v>44</v>
      </c>
      <c r="J76" s="16" t="s">
        <v>47</v>
      </c>
      <c r="K76" s="16" t="s">
        <v>23</v>
      </c>
      <c r="L76" s="16" t="s">
        <v>51</v>
      </c>
      <c r="M76" s="16" t="s">
        <v>29</v>
      </c>
      <c r="N76" s="16" t="s">
        <v>66</v>
      </c>
      <c r="O76" s="16" t="s">
        <v>65</v>
      </c>
      <c r="P76" s="16" t="s">
        <v>66</v>
      </c>
      <c r="Q76" s="16" t="s">
        <v>51</v>
      </c>
      <c r="R76" s="16" t="s">
        <v>69</v>
      </c>
      <c r="S76" s="16" t="s">
        <v>22</v>
      </c>
      <c r="T76" s="39">
        <f>(C76*3+D76*3+E76*4+F76*4+G76*3+H76*4+I76*4+J76*4+K76*2+L76*4+M76*4+N76*2+O76*3+P76*4+Q76*2+R76*3+S76*3)/56</f>
        <v>84.107142857142861</v>
      </c>
    </row>
    <row r="77" spans="1:20" s="27" customFormat="1" ht="20" customHeight="1">
      <c r="A77" s="42" t="s">
        <v>260</v>
      </c>
      <c r="B77" s="24" t="s">
        <v>216</v>
      </c>
      <c r="C77" s="19">
        <v>69</v>
      </c>
      <c r="D77" s="16">
        <v>91</v>
      </c>
      <c r="E77" s="16">
        <v>82</v>
      </c>
      <c r="F77" s="16">
        <v>83</v>
      </c>
      <c r="G77" s="16">
        <v>70</v>
      </c>
      <c r="H77" s="16">
        <v>89</v>
      </c>
      <c r="I77" s="24" t="s">
        <v>217</v>
      </c>
      <c r="J77" s="16">
        <v>87</v>
      </c>
      <c r="K77" s="16">
        <v>88</v>
      </c>
      <c r="L77" s="16">
        <v>80</v>
      </c>
      <c r="M77" s="16">
        <v>93</v>
      </c>
      <c r="N77" s="16">
        <v>87</v>
      </c>
      <c r="O77" s="16">
        <v>81</v>
      </c>
      <c r="P77" s="16">
        <v>82</v>
      </c>
      <c r="Q77" s="16" t="s">
        <v>74</v>
      </c>
      <c r="R77" s="28"/>
      <c r="S77" s="16" t="s">
        <v>68</v>
      </c>
      <c r="T77" s="38">
        <f>(C77*3+D77*3+E77*4+F77*4+G77*3+H77*4+I77*4+J77*4+K77*2+L77*4+M77*4+N77*2+O77*3+P77*4+Q77*2+S77*3)/53</f>
        <v>84.037735849056602</v>
      </c>
    </row>
    <row r="78" spans="1:20" s="27" customFormat="1" ht="20" customHeight="1">
      <c r="A78" s="41" t="s">
        <v>313</v>
      </c>
      <c r="B78" s="16" t="s">
        <v>101</v>
      </c>
      <c r="C78" s="19" t="s">
        <v>41</v>
      </c>
      <c r="D78" s="16" t="s">
        <v>51</v>
      </c>
      <c r="E78" s="16" t="s">
        <v>71</v>
      </c>
      <c r="F78" s="16" t="s">
        <v>47</v>
      </c>
      <c r="G78" s="16" t="s">
        <v>67</v>
      </c>
      <c r="H78" s="16" t="s">
        <v>47</v>
      </c>
      <c r="I78" s="16" t="s">
        <v>41</v>
      </c>
      <c r="J78" s="16" t="s">
        <v>51</v>
      </c>
      <c r="K78" s="16" t="s">
        <v>83</v>
      </c>
      <c r="L78" s="16" t="s">
        <v>23</v>
      </c>
      <c r="M78" s="16" t="s">
        <v>65</v>
      </c>
      <c r="N78" s="16" t="s">
        <v>47</v>
      </c>
      <c r="O78" s="16" t="s">
        <v>47</v>
      </c>
      <c r="P78" s="16" t="s">
        <v>41</v>
      </c>
      <c r="Q78" s="16" t="s">
        <v>67</v>
      </c>
      <c r="R78" s="16" t="s">
        <v>28</v>
      </c>
      <c r="S78" s="16" t="s">
        <v>28</v>
      </c>
      <c r="T78" s="38">
        <f>(C78*3+D78*3+E78*4+F78*4+G78*3+H78*4+I78*4+J78*4+K78*2+L78*4+M78*4+N78*2+O78*3+P78*4+Q78*2+R78*3+S78*3)/56</f>
        <v>83.964285714285708</v>
      </c>
    </row>
    <row r="79" spans="1:20" s="27" customFormat="1" ht="20" customHeight="1">
      <c r="A79" s="41" t="s">
        <v>314</v>
      </c>
      <c r="B79" s="16" t="s">
        <v>173</v>
      </c>
      <c r="C79" s="19" t="s">
        <v>84</v>
      </c>
      <c r="D79" s="16" t="s">
        <v>44</v>
      </c>
      <c r="E79" s="16" t="s">
        <v>67</v>
      </c>
      <c r="F79" s="16" t="s">
        <v>23</v>
      </c>
      <c r="G79" s="16" t="s">
        <v>28</v>
      </c>
      <c r="H79" s="16" t="s">
        <v>67</v>
      </c>
      <c r="I79" s="16" t="s">
        <v>47</v>
      </c>
      <c r="J79" s="16" t="s">
        <v>47</v>
      </c>
      <c r="K79" s="16" t="s">
        <v>68</v>
      </c>
      <c r="L79" s="16" t="s">
        <v>69</v>
      </c>
      <c r="M79" s="16" t="s">
        <v>41</v>
      </c>
      <c r="N79" s="16" t="s">
        <v>65</v>
      </c>
      <c r="O79" s="16" t="s">
        <v>65</v>
      </c>
      <c r="P79" s="16" t="s">
        <v>70</v>
      </c>
      <c r="Q79" s="16" t="s">
        <v>69</v>
      </c>
      <c r="R79" s="16" t="s">
        <v>25</v>
      </c>
      <c r="S79" s="16" t="s">
        <v>68</v>
      </c>
      <c r="T79" s="38">
        <f>(C79*3+D79*3+E79*4+F79*4+G79*3+H79*4+I79*4+J79*4+K79*2+L79*4+M79*4+N79*2+O79*3+P79*4+Q79*2+R79*3+S79*3)/56</f>
        <v>83.946428571428569</v>
      </c>
    </row>
    <row r="80" spans="1:20" s="9" customFormat="1" ht="20" customHeight="1">
      <c r="A80" s="41" t="s">
        <v>263</v>
      </c>
      <c r="B80" s="16">
        <v>2000016262</v>
      </c>
      <c r="C80" s="19" t="s">
        <v>22</v>
      </c>
      <c r="D80" s="16" t="s">
        <v>47</v>
      </c>
      <c r="E80" s="16" t="s">
        <v>23</v>
      </c>
      <c r="F80" s="16" t="s">
        <v>65</v>
      </c>
      <c r="G80" s="16" t="s">
        <v>41</v>
      </c>
      <c r="H80" s="16" t="s">
        <v>67</v>
      </c>
      <c r="I80" s="16" t="s">
        <v>75</v>
      </c>
      <c r="J80" s="16" t="s">
        <v>65</v>
      </c>
      <c r="K80" s="16" t="s">
        <v>55</v>
      </c>
      <c r="L80" s="16" t="s">
        <v>67</v>
      </c>
      <c r="M80" s="16" t="s">
        <v>68</v>
      </c>
      <c r="N80" s="29"/>
      <c r="O80" s="29"/>
      <c r="P80" s="29"/>
      <c r="Q80" s="16" t="s">
        <v>65</v>
      </c>
      <c r="R80" s="16" t="s">
        <v>67</v>
      </c>
      <c r="S80" s="16" t="s">
        <v>28</v>
      </c>
      <c r="T80" s="38">
        <f>(C80*3+D80*3+E80*4+F80*4+G80*3+H80*4+I80*4+J80*4+K80*2+L80*4+M80*4+Q80*2+R80*3+S80*3)/47</f>
        <v>83.893617021276597</v>
      </c>
    </row>
    <row r="81" spans="1:20" s="6" customFormat="1" ht="20" customHeight="1">
      <c r="A81" s="41" t="s">
        <v>315</v>
      </c>
      <c r="B81" s="16">
        <v>2000016215</v>
      </c>
      <c r="C81" s="19" t="s">
        <v>55</v>
      </c>
      <c r="D81" s="16" t="s">
        <v>75</v>
      </c>
      <c r="E81" s="16" t="s">
        <v>23</v>
      </c>
      <c r="F81" s="16" t="s">
        <v>67</v>
      </c>
      <c r="G81" s="16" t="s">
        <v>84</v>
      </c>
      <c r="H81" s="16" t="s">
        <v>84</v>
      </c>
      <c r="I81" s="16">
        <v>87</v>
      </c>
      <c r="J81" s="16" t="s">
        <v>74</v>
      </c>
      <c r="K81" s="16" t="s">
        <v>23</v>
      </c>
      <c r="L81" s="16" t="s">
        <v>71</v>
      </c>
      <c r="M81" s="16" t="s">
        <v>69</v>
      </c>
      <c r="N81" s="16" t="s">
        <v>29</v>
      </c>
      <c r="O81" s="16" t="s">
        <v>67</v>
      </c>
      <c r="P81" s="16" t="s">
        <v>74</v>
      </c>
      <c r="Q81" s="16">
        <v>82</v>
      </c>
      <c r="R81" s="16">
        <v>83</v>
      </c>
      <c r="S81" s="16">
        <v>80</v>
      </c>
      <c r="T81" s="38">
        <f>(C81*3+D81*3+E81*4+F81*4+G81*3+H81*4+I81*4+J81*4+K81*2+L81*4+M81*4+N81*2+O81*3+P81*4+Q81*2+R81*3+S81*3)/56</f>
        <v>83.767857142857139</v>
      </c>
    </row>
    <row r="82" spans="1:20" s="2" customFormat="1" ht="20" customHeight="1">
      <c r="A82" s="41" t="s">
        <v>316</v>
      </c>
      <c r="B82" s="16" t="s">
        <v>118</v>
      </c>
      <c r="C82" s="19" t="s">
        <v>23</v>
      </c>
      <c r="D82" s="16" t="s">
        <v>67</v>
      </c>
      <c r="E82" s="16" t="s">
        <v>41</v>
      </c>
      <c r="F82" s="16" t="s">
        <v>28</v>
      </c>
      <c r="G82" s="16" t="s">
        <v>84</v>
      </c>
      <c r="H82" s="16" t="s">
        <v>47</v>
      </c>
      <c r="I82" s="16" t="s">
        <v>65</v>
      </c>
      <c r="J82" s="16" t="s">
        <v>75</v>
      </c>
      <c r="K82" s="16" t="s">
        <v>75</v>
      </c>
      <c r="L82" s="16" t="s">
        <v>67</v>
      </c>
      <c r="M82" s="16" t="s">
        <v>51</v>
      </c>
      <c r="N82" s="16" t="s">
        <v>71</v>
      </c>
      <c r="O82" s="16" t="s">
        <v>68</v>
      </c>
      <c r="P82" s="16" t="s">
        <v>44</v>
      </c>
      <c r="Q82" s="16" t="s">
        <v>79</v>
      </c>
      <c r="R82" s="16" t="s">
        <v>55</v>
      </c>
      <c r="S82" s="16" t="s">
        <v>28</v>
      </c>
      <c r="T82" s="38">
        <f>(C82*3+D82*3+E82*4+F82*4+G82*3+H82*4+I82*4+J82*4+K82*2+L82*4+M82*4+N82*2+O82*3+P82*4+Q82*2+R82*3+S82*3)/56</f>
        <v>83.25</v>
      </c>
    </row>
    <row r="83" spans="1:20" s="2" customFormat="1" ht="20" customHeight="1">
      <c r="A83" s="41" t="s">
        <v>189</v>
      </c>
      <c r="B83" s="16">
        <v>2000016301</v>
      </c>
      <c r="C83" s="19" t="s">
        <v>67</v>
      </c>
      <c r="D83" s="16" t="s">
        <v>75</v>
      </c>
      <c r="E83" s="16" t="s">
        <v>75</v>
      </c>
      <c r="F83" s="16" t="s">
        <v>75</v>
      </c>
      <c r="G83" s="16" t="s">
        <v>24</v>
      </c>
      <c r="H83" s="16" t="s">
        <v>51</v>
      </c>
      <c r="I83" s="16" t="s">
        <v>50</v>
      </c>
      <c r="J83" s="16" t="s">
        <v>68</v>
      </c>
      <c r="K83" s="16" t="s">
        <v>67</v>
      </c>
      <c r="L83" s="16" t="s">
        <v>44</v>
      </c>
      <c r="M83" s="16" t="s">
        <v>68</v>
      </c>
      <c r="N83" s="16" t="s">
        <v>75</v>
      </c>
      <c r="O83" s="16" t="s">
        <v>21</v>
      </c>
      <c r="P83" s="16" t="s">
        <v>41</v>
      </c>
      <c r="Q83" s="29"/>
      <c r="R83" s="29"/>
      <c r="S83" s="29"/>
      <c r="T83" s="38">
        <f>(C83*3+D83*3+E83*4+F83*4+G83*3+H83*4+I83*4+J83*4+K83*2+L83*4+M83*4+N83*2+O83*3+P83*4)/48</f>
        <v>83.1875</v>
      </c>
    </row>
    <row r="84" spans="1:20" s="5" customFormat="1" ht="20" customHeight="1">
      <c r="A84" s="42" t="s">
        <v>260</v>
      </c>
      <c r="B84" s="24" t="s">
        <v>244</v>
      </c>
      <c r="C84" s="19">
        <v>71</v>
      </c>
      <c r="D84" s="16">
        <v>84</v>
      </c>
      <c r="E84" s="16">
        <v>83</v>
      </c>
      <c r="F84" s="16">
        <v>90</v>
      </c>
      <c r="G84" s="16">
        <v>85</v>
      </c>
      <c r="H84" s="16">
        <v>84</v>
      </c>
      <c r="I84" s="24" t="s">
        <v>245</v>
      </c>
      <c r="J84" s="16">
        <v>89</v>
      </c>
      <c r="K84" s="16">
        <v>88</v>
      </c>
      <c r="L84" s="16">
        <v>82</v>
      </c>
      <c r="M84" s="16">
        <v>85</v>
      </c>
      <c r="N84" s="16">
        <v>84</v>
      </c>
      <c r="O84" s="16">
        <v>88</v>
      </c>
      <c r="P84" s="16">
        <v>82</v>
      </c>
      <c r="Q84" s="28" t="s">
        <v>48</v>
      </c>
      <c r="R84" s="16" t="s">
        <v>53</v>
      </c>
      <c r="S84" s="16" t="s">
        <v>75</v>
      </c>
      <c r="T84" s="38">
        <f>(C84*3+D84*3+E84*4+F84*4+G84*3+H84*4+I84*4+J84*4+K84*2+L84*4+M84*4+N84*2+O84*3+P84*4+R84*3+S84*3)/54</f>
        <v>83.166666666666671</v>
      </c>
    </row>
    <row r="85" spans="1:20" s="4" customFormat="1" ht="20" customHeight="1">
      <c r="A85" s="41" t="s">
        <v>317</v>
      </c>
      <c r="B85" s="16" t="s">
        <v>180</v>
      </c>
      <c r="C85" s="19" t="s">
        <v>51</v>
      </c>
      <c r="D85" s="16" t="s">
        <v>47</v>
      </c>
      <c r="E85" s="16" t="s">
        <v>41</v>
      </c>
      <c r="F85" s="16" t="s">
        <v>21</v>
      </c>
      <c r="G85" s="16" t="s">
        <v>44</v>
      </c>
      <c r="H85" s="16" t="s">
        <v>47</v>
      </c>
      <c r="I85" s="16" t="s">
        <v>41</v>
      </c>
      <c r="J85" s="16" t="s">
        <v>68</v>
      </c>
      <c r="K85" s="16" t="s">
        <v>23</v>
      </c>
      <c r="L85" s="16" t="s">
        <v>29</v>
      </c>
      <c r="M85" s="16" t="s">
        <v>44</v>
      </c>
      <c r="N85" s="16" t="s">
        <v>67</v>
      </c>
      <c r="O85" s="16" t="s">
        <v>41</v>
      </c>
      <c r="P85" s="16" t="s">
        <v>44</v>
      </c>
      <c r="Q85" s="16" t="s">
        <v>65</v>
      </c>
      <c r="R85" s="16" t="s">
        <v>47</v>
      </c>
      <c r="S85" s="16" t="s">
        <v>67</v>
      </c>
      <c r="T85" s="38">
        <f>(C85*3+D85*3+E85*4+F85*4+G85*3+H85*4+I85*4+J85*4+K85*2+L85*4+M85*4+N85*2+O85*3+P85*4+Q85*2+R85*3+S85*3)/56</f>
        <v>82.857142857142861</v>
      </c>
    </row>
    <row r="86" spans="1:20" s="4" customFormat="1" ht="20" customHeight="1">
      <c r="A86" s="41" t="s">
        <v>318</v>
      </c>
      <c r="B86" s="16" t="s">
        <v>96</v>
      </c>
      <c r="C86" s="19" t="s">
        <v>44</v>
      </c>
      <c r="D86" s="16" t="s">
        <v>41</v>
      </c>
      <c r="E86" s="16" t="s">
        <v>68</v>
      </c>
      <c r="F86" s="16" t="s">
        <v>22</v>
      </c>
      <c r="G86" s="16" t="s">
        <v>83</v>
      </c>
      <c r="H86" s="16" t="s">
        <v>23</v>
      </c>
      <c r="I86" s="16" t="s">
        <v>41</v>
      </c>
      <c r="J86" s="16" t="s">
        <v>54</v>
      </c>
      <c r="K86" s="16" t="s">
        <v>44</v>
      </c>
      <c r="L86" s="16" t="s">
        <v>47</v>
      </c>
      <c r="M86" s="16" t="s">
        <v>65</v>
      </c>
      <c r="N86" s="16" t="s">
        <v>50</v>
      </c>
      <c r="O86" s="16" t="s">
        <v>68</v>
      </c>
      <c r="P86" s="16" t="s">
        <v>66</v>
      </c>
      <c r="Q86" s="16" t="s">
        <v>28</v>
      </c>
      <c r="R86" s="16" t="s">
        <v>41</v>
      </c>
      <c r="S86" s="2" t="s">
        <v>75</v>
      </c>
      <c r="T86" s="38">
        <f>(C86*3+D86*3+E86*4+F86*4+G86*3+H86*4+I86*4+J86*4+K86*2+L86*4+M86*4+N86*2+O86*3+P86*4+Q86*2+R86*3+S86*3)/56</f>
        <v>82.642857142857139</v>
      </c>
    </row>
    <row r="87" spans="1:20" s="2" customFormat="1" ht="20" customHeight="1">
      <c r="A87" s="41" t="s">
        <v>319</v>
      </c>
      <c r="B87" s="16" t="s">
        <v>175</v>
      </c>
      <c r="C87" s="19" t="s">
        <v>25</v>
      </c>
      <c r="D87" s="16" t="s">
        <v>70</v>
      </c>
      <c r="E87" s="16" t="s">
        <v>67</v>
      </c>
      <c r="F87" s="16" t="s">
        <v>29</v>
      </c>
      <c r="G87" s="16" t="s">
        <v>55</v>
      </c>
      <c r="H87" s="16" t="s">
        <v>71</v>
      </c>
      <c r="I87" s="16" t="s">
        <v>50</v>
      </c>
      <c r="J87" s="16" t="s">
        <v>71</v>
      </c>
      <c r="K87" s="16" t="s">
        <v>50</v>
      </c>
      <c r="L87" s="16" t="s">
        <v>68</v>
      </c>
      <c r="M87" s="16" t="s">
        <v>23</v>
      </c>
      <c r="N87" s="16" t="s">
        <v>21</v>
      </c>
      <c r="O87" s="16" t="s">
        <v>47</v>
      </c>
      <c r="P87" s="16" t="s">
        <v>41</v>
      </c>
      <c r="Q87" s="16" t="s">
        <v>23</v>
      </c>
      <c r="R87" s="16" t="s">
        <v>55</v>
      </c>
      <c r="S87" s="16" t="s">
        <v>67</v>
      </c>
      <c r="T87" s="38">
        <f>(C87*3+D87*3+E87*4+F87*4+G87*3+H87*4+I87*4+J87*4+K87*2+L87*4+M87*4+N87*2+O87*3+P87*4+Q87*2+R87*3+S87*3)/56</f>
        <v>82.446428571428569</v>
      </c>
    </row>
    <row r="88" spans="1:20" s="10" customFormat="1" ht="20" customHeight="1">
      <c r="A88" s="41" t="s">
        <v>320</v>
      </c>
      <c r="B88" s="16">
        <v>2000016308</v>
      </c>
      <c r="C88" s="19" t="s">
        <v>54</v>
      </c>
      <c r="D88" s="16" t="s">
        <v>67</v>
      </c>
      <c r="E88" s="16" t="s">
        <v>44</v>
      </c>
      <c r="F88" s="16" t="s">
        <v>54</v>
      </c>
      <c r="G88" s="16" t="s">
        <v>22</v>
      </c>
      <c r="H88" s="16" t="s">
        <v>41</v>
      </c>
      <c r="I88" s="16" t="s">
        <v>53</v>
      </c>
      <c r="J88" s="16" t="s">
        <v>51</v>
      </c>
      <c r="K88" s="16" t="s">
        <v>69</v>
      </c>
      <c r="L88" s="16" t="s">
        <v>51</v>
      </c>
      <c r="M88" s="16" t="s">
        <v>41</v>
      </c>
      <c r="N88" s="16" t="s">
        <v>67</v>
      </c>
      <c r="O88" s="16" t="s">
        <v>51</v>
      </c>
      <c r="P88" s="16" t="s">
        <v>69</v>
      </c>
      <c r="Q88" s="16" t="s">
        <v>68</v>
      </c>
      <c r="R88" s="16" t="s">
        <v>24</v>
      </c>
      <c r="S88" s="16" t="s">
        <v>44</v>
      </c>
      <c r="T88" s="38">
        <f>(C88*3+D88*3+E88*4+F88*4+G88*3+H88*4+I88*4+J88*4+K88*2+L88*4+M88*4+N88*2+O88*3+P88*4+Q88*2+R88*3+S88*3)/56</f>
        <v>82.428571428571431</v>
      </c>
    </row>
    <row r="89" spans="1:20" s="26" customFormat="1" ht="20" customHeight="1">
      <c r="A89" s="41" t="s">
        <v>321</v>
      </c>
      <c r="B89" s="16">
        <v>1900016234</v>
      </c>
      <c r="C89" s="19">
        <v>68</v>
      </c>
      <c r="D89" s="16">
        <v>85</v>
      </c>
      <c r="E89" s="16">
        <v>74</v>
      </c>
      <c r="F89" s="16">
        <v>77</v>
      </c>
      <c r="G89" s="16">
        <v>73</v>
      </c>
      <c r="H89" s="16">
        <v>76</v>
      </c>
      <c r="I89" s="16">
        <v>85</v>
      </c>
      <c r="J89" s="16">
        <v>86</v>
      </c>
      <c r="K89" s="16">
        <v>90</v>
      </c>
      <c r="L89" s="16">
        <v>83</v>
      </c>
      <c r="M89" s="16">
        <v>86</v>
      </c>
      <c r="N89" s="16">
        <v>86</v>
      </c>
      <c r="O89" s="16">
        <v>86</v>
      </c>
      <c r="P89" s="16">
        <v>84</v>
      </c>
      <c r="Q89" s="16">
        <v>92</v>
      </c>
      <c r="R89" s="16">
        <v>86</v>
      </c>
      <c r="S89" s="16">
        <v>91</v>
      </c>
      <c r="T89" s="38">
        <f>(C89*3+D89*3+E89*4+F89*4+G89*3+H89*4+I89*4+J89*4+K89*2+L89*4+M89*4+N89*2+O89*3+P89*4+Q89*2+R89*3+S89*3)/56</f>
        <v>82.267857142857139</v>
      </c>
    </row>
    <row r="90" spans="1:20" s="26" customFormat="1" ht="20" customHeight="1">
      <c r="A90" s="42">
        <v>65</v>
      </c>
      <c r="B90" s="24" t="s">
        <v>222</v>
      </c>
      <c r="C90" s="19">
        <v>87</v>
      </c>
      <c r="D90" s="16">
        <v>76</v>
      </c>
      <c r="E90" s="28" t="s">
        <v>202</v>
      </c>
      <c r="F90" s="16">
        <v>77</v>
      </c>
      <c r="G90" s="16">
        <v>85</v>
      </c>
      <c r="H90" s="16">
        <v>85</v>
      </c>
      <c r="I90" s="24" t="s">
        <v>223</v>
      </c>
      <c r="J90" s="16">
        <v>85</v>
      </c>
      <c r="K90" s="16">
        <v>65</v>
      </c>
      <c r="L90" s="16">
        <v>86</v>
      </c>
      <c r="M90" s="16">
        <v>82</v>
      </c>
      <c r="N90" s="16">
        <v>88</v>
      </c>
      <c r="O90" s="16">
        <v>91</v>
      </c>
      <c r="P90" s="28" t="s">
        <v>213</v>
      </c>
      <c r="Q90" s="16" t="s">
        <v>28</v>
      </c>
      <c r="R90" s="16" t="s">
        <v>29</v>
      </c>
      <c r="S90" s="16" t="s">
        <v>44</v>
      </c>
      <c r="T90" s="38">
        <f>(C90*3+D90*3+F90*4+G90*3+H90*4+I90*4+J90*4+K90*2+L90*4+M90*4+N90*2+O90*3+Q90*2+R90*3+S90*3)/48</f>
        <v>82.25</v>
      </c>
    </row>
    <row r="91" spans="1:20" s="2" customFormat="1" ht="20" customHeight="1">
      <c r="A91" s="24" t="s">
        <v>322</v>
      </c>
      <c r="B91" s="16" t="s">
        <v>138</v>
      </c>
      <c r="C91" s="16" t="s">
        <v>67</v>
      </c>
      <c r="D91" s="16" t="s">
        <v>65</v>
      </c>
      <c r="E91" s="16" t="s">
        <v>75</v>
      </c>
      <c r="F91" s="16" t="s">
        <v>28</v>
      </c>
      <c r="G91" s="16" t="s">
        <v>67</v>
      </c>
      <c r="H91" s="16" t="s">
        <v>23</v>
      </c>
      <c r="I91" s="16" t="s">
        <v>84</v>
      </c>
      <c r="J91" s="16" t="s">
        <v>84</v>
      </c>
      <c r="K91" s="16" t="s">
        <v>53</v>
      </c>
      <c r="L91" s="16" t="s">
        <v>41</v>
      </c>
      <c r="M91" s="16" t="s">
        <v>23</v>
      </c>
      <c r="N91" s="16" t="s">
        <v>29</v>
      </c>
      <c r="O91" s="16" t="s">
        <v>74</v>
      </c>
      <c r="P91" s="16" t="s">
        <v>51</v>
      </c>
      <c r="Q91" s="16" t="s">
        <v>51</v>
      </c>
      <c r="R91" s="16" t="s">
        <v>84</v>
      </c>
      <c r="S91" s="16" t="s">
        <v>67</v>
      </c>
      <c r="T91" s="38">
        <f>(C91*3+D91*3+E91*4+F91*4+G91*3+H91*4+I91*4+J91*4+K91*2+L91*4+M91*4+N91*2+O91*3+P91*4+Q91*2+R91*3+S91*3)/56</f>
        <v>81.928571428571431</v>
      </c>
    </row>
    <row r="92" spans="1:20" s="2" customFormat="1" ht="20" customHeight="1">
      <c r="A92" s="16" t="s">
        <v>260</v>
      </c>
      <c r="B92" s="24" t="s">
        <v>203</v>
      </c>
      <c r="C92" s="16">
        <v>79</v>
      </c>
      <c r="D92" s="16">
        <v>85</v>
      </c>
      <c r="E92" s="16">
        <v>76</v>
      </c>
      <c r="F92" s="16">
        <v>82</v>
      </c>
      <c r="G92" s="16">
        <v>77</v>
      </c>
      <c r="H92" s="16">
        <v>88</v>
      </c>
      <c r="I92" s="24" t="s">
        <v>204</v>
      </c>
      <c r="J92" s="16">
        <v>81</v>
      </c>
      <c r="K92" s="16">
        <v>80</v>
      </c>
      <c r="L92" s="16">
        <v>88</v>
      </c>
      <c r="M92" s="16">
        <v>86</v>
      </c>
      <c r="N92" s="16">
        <v>80</v>
      </c>
      <c r="O92" s="16">
        <v>87</v>
      </c>
      <c r="P92" s="16">
        <v>80</v>
      </c>
      <c r="Q92" s="16" t="s">
        <v>74</v>
      </c>
      <c r="R92" s="28"/>
      <c r="S92" s="16" t="s">
        <v>83</v>
      </c>
      <c r="T92" s="38">
        <f>(C92*3+D92*3+E92*4+F92*4+G92*3+H92*4+I92*4+J92*4+K92*2+L92*4+M92*4+N92*2+O92*3+P92*4+Q92*2+S92*3)/53</f>
        <v>81.867924528301884</v>
      </c>
    </row>
    <row r="93" spans="1:20" s="2" customFormat="1" ht="20" customHeight="1">
      <c r="A93" s="24" t="s">
        <v>323</v>
      </c>
      <c r="B93" s="16" t="s">
        <v>36</v>
      </c>
      <c r="C93" s="16">
        <v>76</v>
      </c>
      <c r="D93" s="16">
        <v>86</v>
      </c>
      <c r="E93" s="16">
        <v>80</v>
      </c>
      <c r="F93" s="16">
        <v>71</v>
      </c>
      <c r="G93" s="16">
        <v>85</v>
      </c>
      <c r="H93" s="16">
        <v>79</v>
      </c>
      <c r="I93" s="16">
        <v>85</v>
      </c>
      <c r="J93" s="16">
        <v>82</v>
      </c>
      <c r="K93" s="16">
        <v>84</v>
      </c>
      <c r="L93" s="16">
        <v>88</v>
      </c>
      <c r="M93" s="16">
        <v>87</v>
      </c>
      <c r="N93" s="16">
        <v>83</v>
      </c>
      <c r="O93" s="16">
        <v>80</v>
      </c>
      <c r="P93" s="16">
        <v>85</v>
      </c>
      <c r="Q93" s="16">
        <v>81</v>
      </c>
      <c r="R93" s="16">
        <v>81</v>
      </c>
      <c r="S93" s="16">
        <v>75</v>
      </c>
      <c r="T93" s="38">
        <f t="shared" ref="T93:T101" si="4">(C93*3+D93*3+E93*4+F93*4+G93*3+H93*4+I93*4+J93*4+K93*2+L93*4+M93*4+N93*2+O93*3+P93*4+Q93*2+R93*3+S93*3)/56</f>
        <v>81.660714285714292</v>
      </c>
    </row>
    <row r="94" spans="1:20" s="2" customFormat="1" ht="20" customHeight="1">
      <c r="A94" s="24" t="s">
        <v>324</v>
      </c>
      <c r="B94" s="16">
        <v>2000016327</v>
      </c>
      <c r="C94" s="16" t="s">
        <v>54</v>
      </c>
      <c r="D94" s="16" t="s">
        <v>23</v>
      </c>
      <c r="E94" s="16" t="s">
        <v>68</v>
      </c>
      <c r="F94" s="16">
        <v>84</v>
      </c>
      <c r="G94" s="16" t="s">
        <v>29</v>
      </c>
      <c r="H94" s="16" t="s">
        <v>53</v>
      </c>
      <c r="I94" s="16" t="s">
        <v>21</v>
      </c>
      <c r="J94" s="16" t="s">
        <v>47</v>
      </c>
      <c r="K94" s="16" t="s">
        <v>84</v>
      </c>
      <c r="L94" s="16" t="s">
        <v>23</v>
      </c>
      <c r="M94" s="16" t="s">
        <v>65</v>
      </c>
      <c r="N94" s="16" t="s">
        <v>21</v>
      </c>
      <c r="O94" s="16" t="s">
        <v>54</v>
      </c>
      <c r="P94" s="16" t="s">
        <v>51</v>
      </c>
      <c r="Q94" s="16" t="s">
        <v>53</v>
      </c>
      <c r="R94" s="16" t="s">
        <v>28</v>
      </c>
      <c r="S94" s="16" t="s">
        <v>75</v>
      </c>
      <c r="T94" s="25">
        <f t="shared" si="4"/>
        <v>81.428571428571431</v>
      </c>
    </row>
    <row r="95" spans="1:20" s="2" customFormat="1" ht="20" customHeight="1">
      <c r="A95" s="24" t="s">
        <v>339</v>
      </c>
      <c r="B95" s="16" t="s">
        <v>131</v>
      </c>
      <c r="C95" s="16" t="s">
        <v>22</v>
      </c>
      <c r="D95" s="16" t="s">
        <v>23</v>
      </c>
      <c r="E95" s="16" t="s">
        <v>41</v>
      </c>
      <c r="F95" s="16" t="s">
        <v>29</v>
      </c>
      <c r="G95" s="16" t="s">
        <v>58</v>
      </c>
      <c r="H95" s="16" t="s">
        <v>47</v>
      </c>
      <c r="I95" s="16" t="s">
        <v>53</v>
      </c>
      <c r="J95" s="16" t="s">
        <v>68</v>
      </c>
      <c r="K95" s="16" t="s">
        <v>53</v>
      </c>
      <c r="L95" s="16" t="s">
        <v>47</v>
      </c>
      <c r="M95" s="16" t="s">
        <v>51</v>
      </c>
      <c r="N95" s="16" t="s">
        <v>41</v>
      </c>
      <c r="O95" s="16" t="s">
        <v>75</v>
      </c>
      <c r="P95" s="16" t="s">
        <v>51</v>
      </c>
      <c r="Q95" s="16" t="s">
        <v>23</v>
      </c>
      <c r="R95" s="16" t="s">
        <v>44</v>
      </c>
      <c r="S95" s="16" t="s">
        <v>22</v>
      </c>
      <c r="T95" s="25">
        <f t="shared" si="4"/>
        <v>81.285714285714292</v>
      </c>
    </row>
    <row r="96" spans="1:20" s="2" customFormat="1" ht="20" customHeight="1">
      <c r="A96" s="24" t="s">
        <v>325</v>
      </c>
      <c r="B96" s="16" t="s">
        <v>169</v>
      </c>
      <c r="C96" s="16" t="s">
        <v>44</v>
      </c>
      <c r="D96" s="16" t="s">
        <v>54</v>
      </c>
      <c r="E96" s="16" t="s">
        <v>29</v>
      </c>
      <c r="F96" s="16" t="s">
        <v>28</v>
      </c>
      <c r="G96" s="16" t="s">
        <v>84</v>
      </c>
      <c r="H96" s="16" t="s">
        <v>23</v>
      </c>
      <c r="I96" s="16" t="s">
        <v>75</v>
      </c>
      <c r="J96" s="16" t="s">
        <v>65</v>
      </c>
      <c r="K96" s="16" t="s">
        <v>23</v>
      </c>
      <c r="L96" s="16" t="s">
        <v>65</v>
      </c>
      <c r="M96" s="16" t="s">
        <v>44</v>
      </c>
      <c r="N96" s="16" t="s">
        <v>51</v>
      </c>
      <c r="O96" s="16" t="s">
        <v>23</v>
      </c>
      <c r="P96" s="16" t="s">
        <v>44</v>
      </c>
      <c r="Q96" s="16" t="s">
        <v>75</v>
      </c>
      <c r="R96" s="16" t="s">
        <v>58</v>
      </c>
      <c r="S96" s="16" t="s">
        <v>83</v>
      </c>
      <c r="T96" s="25">
        <f t="shared" si="4"/>
        <v>80.839285714285708</v>
      </c>
    </row>
    <row r="97" spans="1:20" s="2" customFormat="1" ht="20" customHeight="1">
      <c r="A97" s="24" t="s">
        <v>201</v>
      </c>
      <c r="B97" s="16">
        <v>2000016211</v>
      </c>
      <c r="C97" s="16" t="s">
        <v>52</v>
      </c>
      <c r="D97" s="16" t="s">
        <v>47</v>
      </c>
      <c r="E97" s="16">
        <v>90</v>
      </c>
      <c r="F97" s="16" t="s">
        <v>84</v>
      </c>
      <c r="G97" s="16" t="s">
        <v>55</v>
      </c>
      <c r="H97" s="16" t="s">
        <v>29</v>
      </c>
      <c r="I97" s="16" t="s">
        <v>54</v>
      </c>
      <c r="J97" s="16" t="s">
        <v>69</v>
      </c>
      <c r="K97" s="16" t="s">
        <v>29</v>
      </c>
      <c r="L97" s="16" t="s">
        <v>68</v>
      </c>
      <c r="M97" s="16" t="s">
        <v>41</v>
      </c>
      <c r="N97" s="16" t="s">
        <v>41</v>
      </c>
      <c r="O97" s="16" t="s">
        <v>23</v>
      </c>
      <c r="P97" s="16" t="s">
        <v>47</v>
      </c>
      <c r="Q97" s="16">
        <v>82</v>
      </c>
      <c r="R97" s="16">
        <v>73</v>
      </c>
      <c r="S97" s="16">
        <v>80</v>
      </c>
      <c r="T97" s="25">
        <f t="shared" si="4"/>
        <v>80.75</v>
      </c>
    </row>
    <row r="98" spans="1:20" s="2" customFormat="1" ht="20" customHeight="1">
      <c r="A98" s="24" t="s">
        <v>326</v>
      </c>
      <c r="B98" s="16" t="s">
        <v>100</v>
      </c>
      <c r="C98" s="16" t="s">
        <v>28</v>
      </c>
      <c r="D98" s="16" t="s">
        <v>41</v>
      </c>
      <c r="E98" s="16" t="s">
        <v>41</v>
      </c>
      <c r="F98" s="16" t="s">
        <v>75</v>
      </c>
      <c r="G98" s="16" t="s">
        <v>22</v>
      </c>
      <c r="H98" s="16" t="s">
        <v>84</v>
      </c>
      <c r="I98" s="16" t="s">
        <v>65</v>
      </c>
      <c r="J98" s="16" t="s">
        <v>68</v>
      </c>
      <c r="K98" s="16" t="s">
        <v>21</v>
      </c>
      <c r="L98" s="16" t="s">
        <v>75</v>
      </c>
      <c r="M98" s="16" t="s">
        <v>44</v>
      </c>
      <c r="N98" s="16" t="s">
        <v>47</v>
      </c>
      <c r="O98" s="16" t="s">
        <v>41</v>
      </c>
      <c r="P98" s="16" t="s">
        <v>41</v>
      </c>
      <c r="Q98" s="16" t="s">
        <v>54</v>
      </c>
      <c r="R98" s="16" t="s">
        <v>61</v>
      </c>
      <c r="S98" s="16" t="s">
        <v>21</v>
      </c>
      <c r="T98" s="25">
        <f t="shared" si="4"/>
        <v>80.714285714285708</v>
      </c>
    </row>
    <row r="99" spans="1:20" s="2" customFormat="1" ht="20" customHeight="1">
      <c r="A99" s="24" t="s">
        <v>340</v>
      </c>
      <c r="B99" s="16" t="s">
        <v>45</v>
      </c>
      <c r="C99" s="16">
        <v>61</v>
      </c>
      <c r="D99" s="16">
        <v>77</v>
      </c>
      <c r="E99" s="16">
        <v>87</v>
      </c>
      <c r="F99" s="16">
        <v>90</v>
      </c>
      <c r="G99" s="16">
        <v>73</v>
      </c>
      <c r="H99" s="16">
        <v>83</v>
      </c>
      <c r="I99" s="16">
        <v>82</v>
      </c>
      <c r="J99" s="16">
        <v>85</v>
      </c>
      <c r="K99" s="16">
        <v>79</v>
      </c>
      <c r="L99" s="16">
        <v>78</v>
      </c>
      <c r="M99" s="16">
        <v>91</v>
      </c>
      <c r="N99" s="16">
        <v>82</v>
      </c>
      <c r="O99" s="16">
        <v>84</v>
      </c>
      <c r="P99" s="16">
        <v>80</v>
      </c>
      <c r="Q99" s="16">
        <v>77</v>
      </c>
      <c r="R99" s="16">
        <v>70</v>
      </c>
      <c r="S99" s="16">
        <v>80</v>
      </c>
      <c r="T99" s="25">
        <f t="shared" si="4"/>
        <v>80.625</v>
      </c>
    </row>
    <row r="100" spans="1:20" s="2" customFormat="1" ht="20" customHeight="1">
      <c r="A100" s="24" t="s">
        <v>238</v>
      </c>
      <c r="B100" s="16" t="s">
        <v>133</v>
      </c>
      <c r="C100" s="16" t="s">
        <v>24</v>
      </c>
      <c r="D100" s="16" t="s">
        <v>41</v>
      </c>
      <c r="E100" s="16" t="s">
        <v>23</v>
      </c>
      <c r="F100" s="16" t="s">
        <v>53</v>
      </c>
      <c r="G100" s="16" t="s">
        <v>55</v>
      </c>
      <c r="H100" s="16" t="s">
        <v>22</v>
      </c>
      <c r="I100" s="16" t="s">
        <v>23</v>
      </c>
      <c r="J100" s="16" t="s">
        <v>41</v>
      </c>
      <c r="K100" s="16" t="s">
        <v>84</v>
      </c>
      <c r="L100" s="16" t="s">
        <v>68</v>
      </c>
      <c r="M100" s="16" t="s">
        <v>67</v>
      </c>
      <c r="N100" s="16" t="s">
        <v>75</v>
      </c>
      <c r="O100" s="16" t="s">
        <v>41</v>
      </c>
      <c r="P100" s="16" t="s">
        <v>69</v>
      </c>
      <c r="Q100" s="16" t="s">
        <v>50</v>
      </c>
      <c r="R100" s="16" t="s">
        <v>44</v>
      </c>
      <c r="S100" s="16" t="s">
        <v>44</v>
      </c>
      <c r="T100" s="25">
        <f t="shared" si="4"/>
        <v>80.535714285714292</v>
      </c>
    </row>
    <row r="101" spans="1:20" s="2" customFormat="1" ht="20" customHeight="1">
      <c r="A101" s="24" t="s">
        <v>193</v>
      </c>
      <c r="B101" s="16">
        <v>2000016316</v>
      </c>
      <c r="C101" s="16" t="s">
        <v>41</v>
      </c>
      <c r="D101" s="16" t="s">
        <v>21</v>
      </c>
      <c r="E101" s="16" t="s">
        <v>84</v>
      </c>
      <c r="F101" s="16">
        <v>87</v>
      </c>
      <c r="G101" s="16" t="s">
        <v>21</v>
      </c>
      <c r="H101" s="16" t="s">
        <v>53</v>
      </c>
      <c r="I101" s="16" t="s">
        <v>53</v>
      </c>
      <c r="J101" s="16" t="s">
        <v>41</v>
      </c>
      <c r="K101" s="16" t="s">
        <v>53</v>
      </c>
      <c r="L101" s="16" t="s">
        <v>29</v>
      </c>
      <c r="M101" s="16" t="s">
        <v>68</v>
      </c>
      <c r="N101" s="16" t="s">
        <v>41</v>
      </c>
      <c r="O101" s="16" t="s">
        <v>47</v>
      </c>
      <c r="P101" s="16" t="s">
        <v>69</v>
      </c>
      <c r="Q101" s="16" t="s">
        <v>21</v>
      </c>
      <c r="R101" s="16" t="s">
        <v>44</v>
      </c>
      <c r="S101" s="16" t="s">
        <v>50</v>
      </c>
      <c r="T101" s="25">
        <f t="shared" si="4"/>
        <v>80.410714285714292</v>
      </c>
    </row>
    <row r="102" spans="1:20" s="2" customFormat="1" ht="20" customHeight="1">
      <c r="A102" s="16" t="s">
        <v>260</v>
      </c>
      <c r="B102" s="24" t="s">
        <v>226</v>
      </c>
      <c r="C102" s="16">
        <v>83</v>
      </c>
      <c r="D102" s="16">
        <v>84</v>
      </c>
      <c r="E102" s="16">
        <v>82</v>
      </c>
      <c r="F102" s="16">
        <v>79</v>
      </c>
      <c r="G102" s="16">
        <v>72</v>
      </c>
      <c r="H102" s="16">
        <v>89</v>
      </c>
      <c r="I102" s="24" t="s">
        <v>227</v>
      </c>
      <c r="J102" s="16">
        <v>81</v>
      </c>
      <c r="K102" s="16">
        <v>82</v>
      </c>
      <c r="L102" s="28" t="s">
        <v>195</v>
      </c>
      <c r="M102" s="16">
        <v>84</v>
      </c>
      <c r="N102" s="16">
        <v>84</v>
      </c>
      <c r="O102" s="16">
        <v>84</v>
      </c>
      <c r="P102" s="16">
        <v>81</v>
      </c>
      <c r="Q102" s="16" t="s">
        <v>83</v>
      </c>
      <c r="R102" s="16" t="s">
        <v>31</v>
      </c>
      <c r="S102" s="16" t="s">
        <v>21</v>
      </c>
      <c r="T102" s="25">
        <f>(C102*3+D102*3+E102*4+F102*4+G102*3+H102*4+I102*4+J102*4+K102*2+M102*4+N102*2+O102*3+P102*4+Q102*2+R102*3+S102*3)/52</f>
        <v>79.67307692307692</v>
      </c>
    </row>
    <row r="103" spans="1:20" s="2" customFormat="1" ht="20" customHeight="1">
      <c r="A103" s="24" t="s">
        <v>327</v>
      </c>
      <c r="B103" s="16" t="s">
        <v>40</v>
      </c>
      <c r="C103" s="16">
        <v>68</v>
      </c>
      <c r="D103" s="16">
        <v>89</v>
      </c>
      <c r="E103" s="16" t="s">
        <v>41</v>
      </c>
      <c r="F103" s="16">
        <v>73</v>
      </c>
      <c r="G103" s="16">
        <v>75</v>
      </c>
      <c r="H103" s="16">
        <v>80</v>
      </c>
      <c r="I103" s="16">
        <v>80</v>
      </c>
      <c r="J103" s="16">
        <v>85</v>
      </c>
      <c r="K103" s="16">
        <v>90</v>
      </c>
      <c r="L103" s="16">
        <v>81</v>
      </c>
      <c r="M103" s="16">
        <v>79</v>
      </c>
      <c r="N103" s="16">
        <v>79</v>
      </c>
      <c r="O103" s="16">
        <v>78</v>
      </c>
      <c r="P103" s="16">
        <v>80</v>
      </c>
      <c r="Q103" s="16">
        <v>70</v>
      </c>
      <c r="R103" s="16">
        <v>73</v>
      </c>
      <c r="S103" s="16">
        <v>85</v>
      </c>
      <c r="T103" s="25">
        <f>(C103*3+D103*3+E103*4+F103*4+G103*3+H103*4+I103*4+J103*4+K103*2+L103*4+M103*4+N103*2+O103*3+P103*4+Q103*2+R103*3+S103*3)/56</f>
        <v>79.392857142857139</v>
      </c>
    </row>
    <row r="104" spans="1:20" s="2" customFormat="1" ht="20" customHeight="1">
      <c r="A104" s="24" t="s">
        <v>215</v>
      </c>
      <c r="B104" s="16" t="s">
        <v>166</v>
      </c>
      <c r="C104" s="16" t="s">
        <v>83</v>
      </c>
      <c r="D104" s="16" t="s">
        <v>29</v>
      </c>
      <c r="E104" s="16" t="s">
        <v>23</v>
      </c>
      <c r="F104" s="16" t="s">
        <v>50</v>
      </c>
      <c r="G104" s="16" t="s">
        <v>28</v>
      </c>
      <c r="H104" s="16" t="s">
        <v>44</v>
      </c>
      <c r="I104" s="16" t="s">
        <v>84</v>
      </c>
      <c r="J104" s="16" t="s">
        <v>75</v>
      </c>
      <c r="K104" s="16" t="s">
        <v>50</v>
      </c>
      <c r="L104" s="16" t="s">
        <v>67</v>
      </c>
      <c r="M104" s="16" t="s">
        <v>41</v>
      </c>
      <c r="N104" s="16" t="s">
        <v>41</v>
      </c>
      <c r="O104" s="16" t="s">
        <v>29</v>
      </c>
      <c r="P104" s="16" t="s">
        <v>67</v>
      </c>
      <c r="Q104" s="16" t="s">
        <v>53</v>
      </c>
      <c r="R104" s="16" t="s">
        <v>58</v>
      </c>
      <c r="S104" s="16" t="s">
        <v>28</v>
      </c>
      <c r="T104" s="25">
        <f>(C104*3+D104*3+E104*4+F104*4+G104*3+H104*4+I104*4+J104*4+K104*2+L104*4+M104*4+N104*2+O104*3+P104*4+Q104*2+R104*3+S104*3)/56</f>
        <v>79.375</v>
      </c>
    </row>
    <row r="105" spans="1:20" s="2" customFormat="1" ht="20" customHeight="1">
      <c r="A105" s="24" t="s">
        <v>329</v>
      </c>
      <c r="B105" s="16">
        <v>1900016228</v>
      </c>
      <c r="C105" s="16">
        <v>72</v>
      </c>
      <c r="D105" s="16">
        <v>86</v>
      </c>
      <c r="E105" s="16">
        <v>88</v>
      </c>
      <c r="F105" s="16">
        <v>78</v>
      </c>
      <c r="G105" s="16">
        <v>77</v>
      </c>
      <c r="H105" s="16">
        <v>80</v>
      </c>
      <c r="I105" s="16" t="s">
        <v>21</v>
      </c>
      <c r="J105" s="16" t="s">
        <v>23</v>
      </c>
      <c r="K105" s="16" t="s">
        <v>37</v>
      </c>
      <c r="L105" s="16">
        <v>88</v>
      </c>
      <c r="M105" s="16">
        <v>89</v>
      </c>
      <c r="N105" s="16">
        <v>63</v>
      </c>
      <c r="O105" s="16">
        <v>73</v>
      </c>
      <c r="P105" s="16">
        <v>76</v>
      </c>
      <c r="Q105" s="16">
        <v>83</v>
      </c>
      <c r="R105" s="16">
        <v>76</v>
      </c>
      <c r="S105" s="16">
        <v>80</v>
      </c>
      <c r="T105" s="25">
        <f>(C105*3+D105*3+E105*4+F105*4+G105*3+H105*4+I105*4+J105*4+K105*2+L105*4+M105*4+N105*2+O105*3+P105*4+Q105*2+R105*3+S105*3)/56</f>
        <v>79.178571428571431</v>
      </c>
    </row>
    <row r="106" spans="1:20" s="2" customFormat="1" ht="20" customHeight="1">
      <c r="A106" s="16" t="s">
        <v>328</v>
      </c>
      <c r="B106" s="24" t="s">
        <v>192</v>
      </c>
      <c r="C106" s="16">
        <v>74</v>
      </c>
      <c r="D106" s="16">
        <v>77</v>
      </c>
      <c r="E106" s="16">
        <v>89</v>
      </c>
      <c r="F106" s="16">
        <v>69</v>
      </c>
      <c r="G106" s="16">
        <v>76</v>
      </c>
      <c r="H106" s="16">
        <v>89</v>
      </c>
      <c r="I106" s="24" t="s">
        <v>193</v>
      </c>
      <c r="J106" s="16">
        <v>75</v>
      </c>
      <c r="K106" s="16">
        <v>80</v>
      </c>
      <c r="L106" s="16">
        <v>82</v>
      </c>
      <c r="M106" s="16">
        <v>82</v>
      </c>
      <c r="N106" s="16">
        <v>72</v>
      </c>
      <c r="O106" s="16">
        <v>86</v>
      </c>
      <c r="P106" s="16">
        <v>75</v>
      </c>
      <c r="Q106" s="16">
        <v>85</v>
      </c>
      <c r="R106" s="16">
        <v>80</v>
      </c>
      <c r="S106" s="16">
        <v>78</v>
      </c>
      <c r="T106" s="25">
        <f>(C106*3+D106*3+E106*4+F106*4+G106*3+H106*4+I106*4+J106*4+K106*2+L106*4+M106*4+N106*2+O106*3+P106*4+Q106*2+R106*3+S106*3)/56</f>
        <v>79.125</v>
      </c>
    </row>
    <row r="107" spans="1:20" s="2" customFormat="1" ht="20" customHeight="1">
      <c r="A107" s="24" t="s">
        <v>341</v>
      </c>
      <c r="B107" s="16" t="s">
        <v>170</v>
      </c>
      <c r="C107" s="16" t="s">
        <v>84</v>
      </c>
      <c r="D107" s="16" t="s">
        <v>23</v>
      </c>
      <c r="E107" s="16" t="s">
        <v>44</v>
      </c>
      <c r="F107" s="16" t="s">
        <v>84</v>
      </c>
      <c r="G107" s="16" t="s">
        <v>29</v>
      </c>
      <c r="H107" s="16" t="s">
        <v>41</v>
      </c>
      <c r="I107" s="16" t="s">
        <v>23</v>
      </c>
      <c r="J107" s="16" t="s">
        <v>75</v>
      </c>
      <c r="K107" s="16" t="s">
        <v>50</v>
      </c>
      <c r="L107" s="16" t="s">
        <v>44</v>
      </c>
      <c r="M107" s="16" t="s">
        <v>21</v>
      </c>
      <c r="N107" s="16" t="s">
        <v>75</v>
      </c>
      <c r="O107" s="16" t="s">
        <v>75</v>
      </c>
      <c r="P107" s="16" t="s">
        <v>44</v>
      </c>
      <c r="Q107" s="16" t="s">
        <v>28</v>
      </c>
      <c r="R107" s="16" t="s">
        <v>33</v>
      </c>
      <c r="S107" s="16" t="s">
        <v>83</v>
      </c>
      <c r="T107" s="25">
        <f>(C107*3+D107*3+E107*4+F107*4+G107*3+H107*4+I107*4+J107*4+K107*2+L107*4+M107*4+N107*2+O107*3+P107*4+Q107*2+R107*3+S107*3)/56</f>
        <v>78.696428571428569</v>
      </c>
    </row>
    <row r="108" spans="1:20" s="2" customFormat="1" ht="20" customHeight="1">
      <c r="A108" s="16" t="s">
        <v>261</v>
      </c>
      <c r="B108" s="24" t="s">
        <v>200</v>
      </c>
      <c r="C108" s="16">
        <v>75</v>
      </c>
      <c r="D108" s="16">
        <v>83</v>
      </c>
      <c r="E108" s="16">
        <v>93</v>
      </c>
      <c r="F108" s="16">
        <v>69</v>
      </c>
      <c r="G108" s="16">
        <v>70</v>
      </c>
      <c r="H108" s="16">
        <v>66</v>
      </c>
      <c r="I108" s="24" t="s">
        <v>201</v>
      </c>
      <c r="J108" s="16">
        <v>84</v>
      </c>
      <c r="K108" s="16">
        <v>69</v>
      </c>
      <c r="L108" s="16">
        <v>80</v>
      </c>
      <c r="M108" s="16">
        <v>87</v>
      </c>
      <c r="N108" s="28" t="s">
        <v>202</v>
      </c>
      <c r="O108" s="16">
        <v>88</v>
      </c>
      <c r="P108" s="16">
        <v>85</v>
      </c>
      <c r="Q108" s="16" t="s">
        <v>75</v>
      </c>
      <c r="R108" s="16" t="s">
        <v>58</v>
      </c>
      <c r="S108" s="16" t="s">
        <v>28</v>
      </c>
      <c r="T108" s="25">
        <f>(C108*3+D108*3+E108*4+F108*4+G108*3+H108*4+I108*4+J108*4+K108*2+L108*4+M108*4+O108*3+P108*4+Q108*2+R108*3+S108*3)/54</f>
        <v>78.388888888888886</v>
      </c>
    </row>
    <row r="109" spans="1:20" s="2" customFormat="1" ht="20" customHeight="1">
      <c r="A109" s="16" t="s">
        <v>260</v>
      </c>
      <c r="B109" s="24" t="s">
        <v>237</v>
      </c>
      <c r="C109" s="16">
        <v>68</v>
      </c>
      <c r="D109" s="16">
        <v>79</v>
      </c>
      <c r="E109" s="16">
        <v>87</v>
      </c>
      <c r="F109" s="16">
        <v>74</v>
      </c>
      <c r="G109" s="16">
        <v>70</v>
      </c>
      <c r="H109" s="16">
        <v>83</v>
      </c>
      <c r="I109" s="24" t="s">
        <v>238</v>
      </c>
      <c r="J109" s="16">
        <v>81</v>
      </c>
      <c r="K109" s="16">
        <v>67</v>
      </c>
      <c r="L109" s="16">
        <v>89</v>
      </c>
      <c r="M109" s="16">
        <v>82</v>
      </c>
      <c r="N109" s="16">
        <v>80</v>
      </c>
      <c r="O109" s="16">
        <v>88</v>
      </c>
      <c r="P109" s="16">
        <v>80</v>
      </c>
      <c r="Q109" s="16" t="s">
        <v>44</v>
      </c>
      <c r="R109" s="16" t="s">
        <v>31</v>
      </c>
      <c r="S109" s="16" t="s">
        <v>44</v>
      </c>
      <c r="T109" s="38">
        <f>(C109*3+D109*3+E109*4+F109*4+G109*3+H109*4+I109*4+J109*4+K109*2+L109*4+M109*4+N109*2+O109*3+P109*4+Q109*2+R109*3+S109*3)/56</f>
        <v>78.375</v>
      </c>
    </row>
    <row r="110" spans="1:20" s="2" customFormat="1" ht="20" customHeight="1">
      <c r="A110" s="16" t="s">
        <v>260</v>
      </c>
      <c r="B110" s="24" t="s">
        <v>246</v>
      </c>
      <c r="C110" s="16">
        <v>64</v>
      </c>
      <c r="D110" s="16">
        <v>85</v>
      </c>
      <c r="E110" s="16">
        <v>82</v>
      </c>
      <c r="F110" s="16">
        <v>82</v>
      </c>
      <c r="G110" s="16">
        <v>71</v>
      </c>
      <c r="H110" s="16">
        <v>87</v>
      </c>
      <c r="I110" s="24" t="s">
        <v>247</v>
      </c>
      <c r="J110" s="16">
        <v>83</v>
      </c>
      <c r="K110" s="16">
        <v>72</v>
      </c>
      <c r="L110" s="16">
        <v>82</v>
      </c>
      <c r="M110" s="16">
        <v>78</v>
      </c>
      <c r="N110" s="28" t="s">
        <v>248</v>
      </c>
      <c r="O110" s="16">
        <v>83</v>
      </c>
      <c r="P110" s="16">
        <v>80</v>
      </c>
      <c r="Q110" s="16" t="s">
        <v>21</v>
      </c>
      <c r="R110" s="16" t="s">
        <v>24</v>
      </c>
      <c r="S110" s="16" t="s">
        <v>53</v>
      </c>
      <c r="T110" s="38">
        <f>(C110*3+D110*3+E110*4+F110*4+G110*3+H110*4+I110*4+J110*4+K110*2+L110*4+M110*4+O110*3+P110*4+Q110*2+R110*3+S110*3)/54</f>
        <v>78.296296296296291</v>
      </c>
    </row>
    <row r="111" spans="1:20" s="2" customFormat="1" ht="20" customHeight="1">
      <c r="A111" s="24" t="s">
        <v>330</v>
      </c>
      <c r="B111" s="16">
        <v>1800016235</v>
      </c>
      <c r="C111" s="16">
        <v>79</v>
      </c>
      <c r="D111" s="16">
        <v>67</v>
      </c>
      <c r="E111" s="16">
        <v>76</v>
      </c>
      <c r="F111" s="16">
        <v>75</v>
      </c>
      <c r="G111" s="16">
        <v>78</v>
      </c>
      <c r="H111" s="16">
        <v>82</v>
      </c>
      <c r="I111" s="16">
        <v>76.5</v>
      </c>
      <c r="J111" s="16">
        <v>80</v>
      </c>
      <c r="K111" s="16">
        <v>87</v>
      </c>
      <c r="L111" s="16">
        <v>81</v>
      </c>
      <c r="M111" s="16">
        <v>83</v>
      </c>
      <c r="N111" s="16" t="s">
        <v>22</v>
      </c>
      <c r="O111" s="16" t="s">
        <v>23</v>
      </c>
      <c r="P111" s="16" t="s">
        <v>24</v>
      </c>
      <c r="Q111" s="16">
        <v>71</v>
      </c>
      <c r="R111" s="16">
        <v>71</v>
      </c>
      <c r="S111" s="16">
        <v>82</v>
      </c>
      <c r="T111" s="38">
        <f t="shared" ref="T111:T118" si="5">(C111*3+D111*3+E111*4+F111*4+G111*3+H111*4+I111*4+J111*4+K111*2+L111*4+M111*4+N111*2+O111*3+P111*4+Q111*2+R111*3+S111*3)/56</f>
        <v>77.410714285714292</v>
      </c>
    </row>
    <row r="112" spans="1:20" s="2" customFormat="1" ht="19.75" customHeight="1">
      <c r="A112" s="24" t="s">
        <v>331</v>
      </c>
      <c r="B112" s="16">
        <v>1700016210</v>
      </c>
      <c r="C112" s="16">
        <v>82</v>
      </c>
      <c r="D112" s="16">
        <v>66</v>
      </c>
      <c r="E112" s="16">
        <v>84</v>
      </c>
      <c r="F112" s="16">
        <v>76</v>
      </c>
      <c r="G112" s="16">
        <v>81</v>
      </c>
      <c r="H112" s="16">
        <v>82</v>
      </c>
      <c r="I112" s="16">
        <v>73</v>
      </c>
      <c r="J112" s="16">
        <v>80</v>
      </c>
      <c r="K112" s="16">
        <v>75</v>
      </c>
      <c r="L112" s="16">
        <v>76</v>
      </c>
      <c r="M112" s="16">
        <v>64</v>
      </c>
      <c r="N112" s="16" t="s">
        <v>21</v>
      </c>
      <c r="O112" s="16">
        <v>80</v>
      </c>
      <c r="P112" s="16">
        <v>60.5</v>
      </c>
      <c r="Q112" s="16">
        <v>86</v>
      </c>
      <c r="R112" s="16">
        <v>80</v>
      </c>
      <c r="S112" s="16">
        <v>87</v>
      </c>
      <c r="T112" s="38">
        <f t="shared" si="5"/>
        <v>76.5</v>
      </c>
    </row>
    <row r="113" spans="1:20" s="2" customFormat="1" ht="20" customHeight="1">
      <c r="A113" s="24" t="s">
        <v>332</v>
      </c>
      <c r="B113" s="16" t="s">
        <v>59</v>
      </c>
      <c r="C113" s="16">
        <v>67</v>
      </c>
      <c r="D113" s="16">
        <v>77</v>
      </c>
      <c r="E113" s="16">
        <v>73</v>
      </c>
      <c r="F113" s="16">
        <v>77</v>
      </c>
      <c r="G113" s="16">
        <v>81</v>
      </c>
      <c r="H113" s="16">
        <v>60</v>
      </c>
      <c r="I113" s="16">
        <v>81</v>
      </c>
      <c r="J113" s="16">
        <v>79</v>
      </c>
      <c r="K113" s="16">
        <v>70</v>
      </c>
      <c r="L113" s="16">
        <v>81</v>
      </c>
      <c r="M113" s="16">
        <v>83</v>
      </c>
      <c r="N113" s="16">
        <v>78</v>
      </c>
      <c r="O113" s="16">
        <v>79</v>
      </c>
      <c r="P113" s="16">
        <v>65</v>
      </c>
      <c r="Q113" s="16">
        <v>84</v>
      </c>
      <c r="R113" s="16">
        <v>77</v>
      </c>
      <c r="S113" s="16">
        <v>85</v>
      </c>
      <c r="T113" s="38">
        <f t="shared" si="5"/>
        <v>76.035714285714292</v>
      </c>
    </row>
    <row r="114" spans="1:20" s="2" customFormat="1" ht="20" customHeight="1">
      <c r="A114" s="24" t="s">
        <v>333</v>
      </c>
      <c r="B114" s="16">
        <v>1900016271</v>
      </c>
      <c r="C114" s="16">
        <v>87</v>
      </c>
      <c r="D114" s="16">
        <v>74</v>
      </c>
      <c r="E114" s="16">
        <v>81</v>
      </c>
      <c r="F114" s="16">
        <v>74</v>
      </c>
      <c r="G114" s="16" t="s">
        <v>50</v>
      </c>
      <c r="H114" s="16" t="s">
        <v>28</v>
      </c>
      <c r="I114" s="16">
        <v>74</v>
      </c>
      <c r="J114" s="16" t="s">
        <v>51</v>
      </c>
      <c r="K114" s="16" t="s">
        <v>52</v>
      </c>
      <c r="L114" s="16" t="s">
        <v>53</v>
      </c>
      <c r="M114" s="16" t="s">
        <v>44</v>
      </c>
      <c r="N114" s="16" t="s">
        <v>54</v>
      </c>
      <c r="O114" s="16" t="s">
        <v>55</v>
      </c>
      <c r="P114" s="16" t="s">
        <v>24</v>
      </c>
      <c r="Q114" s="16">
        <v>74</v>
      </c>
      <c r="R114" s="16">
        <v>63</v>
      </c>
      <c r="S114" s="16">
        <v>72</v>
      </c>
      <c r="T114" s="38">
        <f t="shared" si="5"/>
        <v>75.821428571428569</v>
      </c>
    </row>
    <row r="115" spans="1:20" s="2" customFormat="1" ht="20" customHeight="1">
      <c r="A115" s="24" t="s">
        <v>334</v>
      </c>
      <c r="B115" s="16" t="s">
        <v>27</v>
      </c>
      <c r="C115" s="16">
        <v>77</v>
      </c>
      <c r="D115" s="16">
        <v>76</v>
      </c>
      <c r="E115" s="16">
        <v>74</v>
      </c>
      <c r="F115" s="16">
        <v>65</v>
      </c>
      <c r="G115" s="16">
        <v>77</v>
      </c>
      <c r="H115" s="16">
        <v>93</v>
      </c>
      <c r="I115" s="16">
        <v>77.5</v>
      </c>
      <c r="J115" s="16">
        <v>70</v>
      </c>
      <c r="K115" s="16">
        <v>75</v>
      </c>
      <c r="L115" s="16">
        <v>75</v>
      </c>
      <c r="M115" s="16">
        <v>83</v>
      </c>
      <c r="N115" s="16">
        <v>60</v>
      </c>
      <c r="O115" s="16">
        <v>75</v>
      </c>
      <c r="P115" s="16">
        <v>71</v>
      </c>
      <c r="Q115" s="16">
        <v>68</v>
      </c>
      <c r="R115" s="16">
        <v>62</v>
      </c>
      <c r="S115" s="16">
        <v>63</v>
      </c>
      <c r="T115" s="38">
        <f t="shared" si="5"/>
        <v>73.75</v>
      </c>
    </row>
    <row r="116" spans="1:20" s="2" customFormat="1" ht="20" customHeight="1">
      <c r="A116" s="24" t="s">
        <v>335</v>
      </c>
      <c r="B116" s="16" t="s">
        <v>42</v>
      </c>
      <c r="C116" s="16">
        <v>60</v>
      </c>
      <c r="D116" s="16">
        <v>73</v>
      </c>
      <c r="E116" s="16">
        <v>64</v>
      </c>
      <c r="F116" s="16">
        <v>61</v>
      </c>
      <c r="G116" s="16">
        <v>68</v>
      </c>
      <c r="H116" s="16" t="s">
        <v>41</v>
      </c>
      <c r="I116" s="16">
        <v>77</v>
      </c>
      <c r="J116" s="16">
        <v>79</v>
      </c>
      <c r="K116" s="16">
        <v>66</v>
      </c>
      <c r="L116" s="16">
        <v>81</v>
      </c>
      <c r="M116" s="16">
        <v>82</v>
      </c>
      <c r="N116" s="16" t="s">
        <v>37</v>
      </c>
      <c r="O116" s="16">
        <v>70</v>
      </c>
      <c r="P116" s="16">
        <v>62</v>
      </c>
      <c r="Q116" s="16">
        <v>77</v>
      </c>
      <c r="R116" s="16">
        <v>68</v>
      </c>
      <c r="S116" s="16">
        <v>74</v>
      </c>
      <c r="T116" s="38">
        <f t="shared" si="5"/>
        <v>71.482142857142861</v>
      </c>
    </row>
    <row r="117" spans="1:20" s="2" customFormat="1" ht="20" customHeight="1">
      <c r="A117" s="24" t="s">
        <v>336</v>
      </c>
      <c r="B117" s="16">
        <v>1900016284</v>
      </c>
      <c r="C117" s="16">
        <v>80</v>
      </c>
      <c r="D117" s="16">
        <v>63</v>
      </c>
      <c r="E117" s="16" t="s">
        <v>24</v>
      </c>
      <c r="F117" s="16">
        <v>74</v>
      </c>
      <c r="G117" s="16">
        <v>61</v>
      </c>
      <c r="H117" s="16">
        <v>76</v>
      </c>
      <c r="I117" s="16">
        <v>75</v>
      </c>
      <c r="J117" s="16">
        <v>79</v>
      </c>
      <c r="K117" s="16">
        <v>65</v>
      </c>
      <c r="L117" s="16">
        <v>70</v>
      </c>
      <c r="M117" s="16">
        <v>62</v>
      </c>
      <c r="N117" s="16" t="s">
        <v>58</v>
      </c>
      <c r="O117" s="16">
        <v>68</v>
      </c>
      <c r="P117" s="16" t="s">
        <v>24</v>
      </c>
      <c r="Q117" s="16">
        <v>87</v>
      </c>
      <c r="R117" s="16">
        <v>74</v>
      </c>
      <c r="S117" s="16">
        <v>70</v>
      </c>
      <c r="T117" s="38">
        <f t="shared" si="5"/>
        <v>71.285714285714292</v>
      </c>
    </row>
    <row r="118" spans="1:20" s="4" customFormat="1" ht="20" customHeight="1">
      <c r="A118" s="41" t="s">
        <v>337</v>
      </c>
      <c r="B118" s="16" t="s">
        <v>57</v>
      </c>
      <c r="C118" s="19">
        <v>60</v>
      </c>
      <c r="D118" s="16">
        <v>73</v>
      </c>
      <c r="E118" s="16">
        <v>68</v>
      </c>
      <c r="F118" s="16">
        <v>66</v>
      </c>
      <c r="G118" s="16">
        <v>66</v>
      </c>
      <c r="H118" s="16">
        <v>68</v>
      </c>
      <c r="I118" s="16">
        <v>64</v>
      </c>
      <c r="J118" s="16">
        <v>79</v>
      </c>
      <c r="K118" s="16">
        <v>66</v>
      </c>
      <c r="L118" s="16">
        <v>71</v>
      </c>
      <c r="M118" s="16">
        <v>78</v>
      </c>
      <c r="N118" s="16">
        <v>63.5</v>
      </c>
      <c r="O118" s="16">
        <v>79</v>
      </c>
      <c r="P118" s="16">
        <v>60</v>
      </c>
      <c r="Q118" s="16">
        <v>84</v>
      </c>
      <c r="R118" s="16">
        <v>73</v>
      </c>
      <c r="S118" s="16">
        <v>71</v>
      </c>
      <c r="T118" s="38">
        <f t="shared" si="5"/>
        <v>69.803571428571431</v>
      </c>
    </row>
    <row r="119" spans="1:20" s="21" customFormat="1" ht="20" customHeight="1">
      <c r="A119" s="20"/>
      <c r="B119" s="22"/>
      <c r="C119" s="20"/>
      <c r="D119" s="20"/>
      <c r="E119" s="20"/>
      <c r="F119" s="20"/>
      <c r="G119" s="20"/>
      <c r="H119" s="20"/>
      <c r="I119" s="22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3"/>
    </row>
    <row r="120" spans="1:20" s="21" customFormat="1" ht="20" customHeight="1">
      <c r="A120" s="20" t="s">
        <v>338</v>
      </c>
      <c r="B120" s="22"/>
      <c r="C120" s="20"/>
      <c r="D120" s="20"/>
      <c r="E120" s="20"/>
      <c r="F120" s="20"/>
      <c r="G120" s="20"/>
      <c r="H120" s="20"/>
      <c r="I120" s="22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3"/>
    </row>
    <row r="121" spans="1:20" s="2" customFormat="1" ht="20" customHeight="1">
      <c r="A121" s="41"/>
      <c r="B121" s="16">
        <v>1800016263</v>
      </c>
      <c r="C121" s="19">
        <v>72</v>
      </c>
      <c r="D121" s="16">
        <v>61</v>
      </c>
      <c r="E121" s="16">
        <v>76</v>
      </c>
      <c r="F121" s="16">
        <v>69</v>
      </c>
      <c r="G121" s="16">
        <v>60</v>
      </c>
      <c r="H121" s="16">
        <v>72</v>
      </c>
      <c r="I121" s="16">
        <v>65</v>
      </c>
      <c r="J121" s="16">
        <v>73</v>
      </c>
      <c r="K121" s="16">
        <v>87</v>
      </c>
      <c r="L121" s="16" t="s">
        <v>25</v>
      </c>
      <c r="M121" s="16" t="s">
        <v>22</v>
      </c>
      <c r="N121" s="16" t="s">
        <v>26</v>
      </c>
      <c r="O121" s="16">
        <v>60</v>
      </c>
      <c r="P121" s="16">
        <v>73</v>
      </c>
      <c r="Q121" s="16">
        <v>85</v>
      </c>
      <c r="R121" s="16">
        <v>75</v>
      </c>
      <c r="S121" s="16">
        <v>81</v>
      </c>
      <c r="T121" s="25"/>
    </row>
    <row r="122" spans="1:20" s="2" customFormat="1" ht="20" customHeight="1">
      <c r="A122" s="41"/>
      <c r="B122" s="16">
        <v>1900016210</v>
      </c>
      <c r="C122" s="19">
        <v>71</v>
      </c>
      <c r="D122" s="16">
        <v>68</v>
      </c>
      <c r="E122" s="16">
        <v>69</v>
      </c>
      <c r="F122" s="16">
        <v>70</v>
      </c>
      <c r="G122" s="16">
        <v>74</v>
      </c>
      <c r="H122" s="16">
        <v>78</v>
      </c>
      <c r="I122" s="16">
        <v>83</v>
      </c>
      <c r="J122" s="16">
        <v>78</v>
      </c>
      <c r="K122" s="16">
        <v>67</v>
      </c>
      <c r="L122" s="16">
        <v>84</v>
      </c>
      <c r="M122" s="16">
        <v>85</v>
      </c>
      <c r="N122" s="16" t="s">
        <v>28</v>
      </c>
      <c r="O122" s="16" t="s">
        <v>26</v>
      </c>
      <c r="P122" s="16" t="s">
        <v>29</v>
      </c>
      <c r="Q122" s="16">
        <v>77</v>
      </c>
      <c r="R122" s="16">
        <v>60</v>
      </c>
      <c r="S122" s="16">
        <v>75</v>
      </c>
      <c r="T122" s="25"/>
    </row>
    <row r="123" spans="1:20" s="2" customFormat="1" ht="20" customHeight="1">
      <c r="A123" s="41"/>
      <c r="B123" s="16">
        <v>1900016226</v>
      </c>
      <c r="C123" s="19" t="s">
        <v>33</v>
      </c>
      <c r="D123" s="16">
        <v>60</v>
      </c>
      <c r="E123" s="16" t="s">
        <v>28</v>
      </c>
      <c r="F123" s="16">
        <v>73</v>
      </c>
      <c r="G123" s="16" t="s">
        <v>34</v>
      </c>
      <c r="H123" s="16" t="s">
        <v>35</v>
      </c>
      <c r="I123" s="16">
        <v>75</v>
      </c>
      <c r="J123" s="16">
        <v>70</v>
      </c>
      <c r="K123" s="16">
        <v>65</v>
      </c>
      <c r="L123" s="16">
        <v>75</v>
      </c>
      <c r="M123" s="16" t="s">
        <v>26</v>
      </c>
      <c r="N123" s="16">
        <v>74</v>
      </c>
      <c r="O123" s="16">
        <v>72</v>
      </c>
      <c r="P123" s="16">
        <v>62</v>
      </c>
      <c r="Q123" s="16" t="s">
        <v>26</v>
      </c>
      <c r="R123" s="16">
        <v>60</v>
      </c>
      <c r="S123" s="16">
        <v>70</v>
      </c>
      <c r="T123" s="36"/>
    </row>
    <row r="124" spans="1:20" s="4" customFormat="1" ht="20" customHeight="1">
      <c r="A124" s="41"/>
      <c r="B124" s="16">
        <v>1900016285</v>
      </c>
      <c r="C124" s="19">
        <v>60</v>
      </c>
      <c r="D124" s="16">
        <v>75</v>
      </c>
      <c r="E124" s="16">
        <v>60</v>
      </c>
      <c r="F124" s="16">
        <v>82</v>
      </c>
      <c r="G124" s="16">
        <v>65</v>
      </c>
      <c r="H124" s="16" t="s">
        <v>37</v>
      </c>
      <c r="I124" s="16">
        <v>69</v>
      </c>
      <c r="J124" s="16">
        <v>64</v>
      </c>
      <c r="K124" s="16">
        <v>64</v>
      </c>
      <c r="L124" s="18">
        <v>37</v>
      </c>
      <c r="M124" s="16">
        <v>66</v>
      </c>
      <c r="N124" s="16">
        <v>60.5</v>
      </c>
      <c r="O124" s="16">
        <v>67</v>
      </c>
      <c r="P124" s="16">
        <v>60</v>
      </c>
      <c r="Q124" s="16">
        <v>78</v>
      </c>
      <c r="R124" s="16">
        <v>60</v>
      </c>
      <c r="S124" s="16">
        <v>66</v>
      </c>
      <c r="T124" s="36"/>
    </row>
    <row r="125" spans="1:20" s="2" customFormat="1" ht="20" customHeight="1">
      <c r="A125" s="41"/>
      <c r="B125" s="16">
        <v>1900016327</v>
      </c>
      <c r="C125" s="19">
        <v>60</v>
      </c>
      <c r="D125" s="16">
        <v>62</v>
      </c>
      <c r="E125" s="16">
        <v>65</v>
      </c>
      <c r="F125" s="16">
        <v>73</v>
      </c>
      <c r="G125" s="16">
        <v>65</v>
      </c>
      <c r="H125" s="16">
        <v>64</v>
      </c>
      <c r="I125" s="16">
        <v>60</v>
      </c>
      <c r="J125" s="16">
        <v>72</v>
      </c>
      <c r="K125" s="16">
        <v>60</v>
      </c>
      <c r="L125" s="16" t="s">
        <v>26</v>
      </c>
      <c r="M125" s="16">
        <v>67</v>
      </c>
      <c r="N125" s="16" t="s">
        <v>26</v>
      </c>
      <c r="O125" s="16">
        <v>69</v>
      </c>
      <c r="P125" s="16" t="s">
        <v>26</v>
      </c>
      <c r="Q125" s="16">
        <v>79</v>
      </c>
      <c r="R125" s="16" t="s">
        <v>26</v>
      </c>
      <c r="S125" s="16">
        <v>81</v>
      </c>
      <c r="T125" s="25"/>
    </row>
    <row r="126" spans="1:20" s="4" customFormat="1" ht="20" customHeight="1">
      <c r="A126" s="41"/>
      <c r="B126" s="16">
        <v>1900016361</v>
      </c>
      <c r="C126" s="19">
        <v>60</v>
      </c>
      <c r="D126" s="16">
        <v>88</v>
      </c>
      <c r="E126" s="16" t="s">
        <v>24</v>
      </c>
      <c r="F126" s="16">
        <v>72</v>
      </c>
      <c r="G126" s="16">
        <v>61</v>
      </c>
      <c r="H126" s="16">
        <v>74</v>
      </c>
      <c r="I126" s="16">
        <v>80</v>
      </c>
      <c r="J126" s="16">
        <v>82</v>
      </c>
      <c r="K126" s="16" t="s">
        <v>190</v>
      </c>
      <c r="L126" s="16">
        <v>70</v>
      </c>
      <c r="M126" s="16">
        <v>80</v>
      </c>
      <c r="N126" s="16">
        <v>60</v>
      </c>
      <c r="O126" s="16">
        <v>68</v>
      </c>
      <c r="P126" s="16">
        <v>60</v>
      </c>
      <c r="Q126" s="16" t="s">
        <v>26</v>
      </c>
      <c r="R126" s="16" t="s">
        <v>26</v>
      </c>
      <c r="S126" s="16" t="s">
        <v>26</v>
      </c>
      <c r="T126" s="25"/>
    </row>
    <row r="127" spans="1:20" s="2" customFormat="1" ht="20" customHeight="1">
      <c r="A127" s="41"/>
      <c r="B127" s="16">
        <v>2000016213</v>
      </c>
      <c r="C127" s="19">
        <v>77</v>
      </c>
      <c r="D127" s="16" t="s">
        <v>28</v>
      </c>
      <c r="E127" s="16" t="s">
        <v>65</v>
      </c>
      <c r="F127" s="16" t="s">
        <v>53</v>
      </c>
      <c r="G127" s="16" t="s">
        <v>44</v>
      </c>
      <c r="H127" s="16" t="s">
        <v>44</v>
      </c>
      <c r="I127" s="16" t="s">
        <v>22</v>
      </c>
      <c r="J127" s="16" t="s">
        <v>55</v>
      </c>
      <c r="K127" s="16" t="s">
        <v>22</v>
      </c>
      <c r="L127" s="16" t="s">
        <v>23</v>
      </c>
      <c r="M127" s="16" t="s">
        <v>51</v>
      </c>
      <c r="N127" s="16" t="s">
        <v>26</v>
      </c>
      <c r="O127" s="16" t="s">
        <v>29</v>
      </c>
      <c r="P127" s="16" t="s">
        <v>26</v>
      </c>
      <c r="Q127" s="16">
        <v>69</v>
      </c>
      <c r="R127" s="16">
        <v>62</v>
      </c>
      <c r="S127" s="16">
        <v>75</v>
      </c>
      <c r="T127" s="36"/>
    </row>
    <row r="128" spans="1:20" s="6" customFormat="1" ht="20" customHeight="1">
      <c r="A128" s="41"/>
      <c r="B128" s="16">
        <v>2000016216</v>
      </c>
      <c r="C128" s="19" t="s">
        <v>58</v>
      </c>
      <c r="D128" s="16" t="s">
        <v>53</v>
      </c>
      <c r="E128" s="16" t="s">
        <v>47</v>
      </c>
      <c r="F128" s="16" t="s">
        <v>53</v>
      </c>
      <c r="G128" s="16" t="s">
        <v>191</v>
      </c>
      <c r="H128" s="16" t="s">
        <v>53</v>
      </c>
      <c r="I128" s="16" t="s">
        <v>84</v>
      </c>
      <c r="J128" s="16" t="s">
        <v>23</v>
      </c>
      <c r="K128" s="16" t="s">
        <v>26</v>
      </c>
      <c r="L128" s="16" t="s">
        <v>26</v>
      </c>
      <c r="M128" s="16" t="s">
        <v>26</v>
      </c>
      <c r="N128" s="16" t="s">
        <v>49</v>
      </c>
      <c r="O128" s="16" t="s">
        <v>26</v>
      </c>
      <c r="P128" s="16" t="s">
        <v>48</v>
      </c>
      <c r="Q128" s="16">
        <v>73</v>
      </c>
      <c r="R128" s="18">
        <v>45</v>
      </c>
      <c r="S128" s="16">
        <v>71</v>
      </c>
      <c r="T128" s="25"/>
    </row>
    <row r="129" spans="1:20" s="3" customFormat="1" ht="20" customHeight="1">
      <c r="A129" s="41"/>
      <c r="B129" s="16">
        <v>2000016233</v>
      </c>
      <c r="C129" s="19" t="s">
        <v>35</v>
      </c>
      <c r="D129" s="16" t="s">
        <v>58</v>
      </c>
      <c r="E129" s="16" t="s">
        <v>23</v>
      </c>
      <c r="F129" s="16" t="s">
        <v>55</v>
      </c>
      <c r="G129" s="16" t="s">
        <v>61</v>
      </c>
      <c r="H129" s="16" t="s">
        <v>58</v>
      </c>
      <c r="I129" s="16" t="s">
        <v>37</v>
      </c>
      <c r="J129" s="16" t="s">
        <v>68</v>
      </c>
      <c r="K129" s="16" t="s">
        <v>50</v>
      </c>
      <c r="L129" s="16" t="s">
        <v>26</v>
      </c>
      <c r="M129" s="16" t="s">
        <v>53</v>
      </c>
      <c r="N129" s="16" t="s">
        <v>26</v>
      </c>
      <c r="O129" s="16" t="s">
        <v>49</v>
      </c>
      <c r="P129" s="16" t="s">
        <v>26</v>
      </c>
      <c r="Q129" s="16" t="s">
        <v>48</v>
      </c>
      <c r="R129" s="16" t="s">
        <v>49</v>
      </c>
      <c r="S129" s="16" t="s">
        <v>84</v>
      </c>
      <c r="T129" s="25"/>
    </row>
    <row r="130" spans="1:20" s="2" customFormat="1" ht="20" customHeight="1">
      <c r="A130" s="41"/>
      <c r="B130" s="16">
        <v>2000016241</v>
      </c>
      <c r="C130" s="19" t="s">
        <v>22</v>
      </c>
      <c r="D130" s="16" t="s">
        <v>23</v>
      </c>
      <c r="E130" s="16" t="s">
        <v>41</v>
      </c>
      <c r="F130" s="16" t="s">
        <v>51</v>
      </c>
      <c r="G130" s="16" t="s">
        <v>21</v>
      </c>
      <c r="H130" s="16" t="s">
        <v>29</v>
      </c>
      <c r="I130" s="16">
        <v>80</v>
      </c>
      <c r="J130" s="16" t="s">
        <v>75</v>
      </c>
      <c r="K130" s="16" t="s">
        <v>44</v>
      </c>
      <c r="L130" s="16" t="s">
        <v>44</v>
      </c>
      <c r="M130" s="16" t="s">
        <v>50</v>
      </c>
      <c r="N130" s="16" t="s">
        <v>44</v>
      </c>
      <c r="O130" s="16" t="s">
        <v>26</v>
      </c>
      <c r="P130" s="16" t="s">
        <v>26</v>
      </c>
      <c r="Q130" s="16" t="s">
        <v>50</v>
      </c>
      <c r="R130" s="16" t="s">
        <v>24</v>
      </c>
      <c r="S130" s="16" t="s">
        <v>44</v>
      </c>
      <c r="T130" s="25"/>
    </row>
    <row r="131" spans="1:20" s="2" customFormat="1" ht="20" customHeight="1">
      <c r="A131" s="41"/>
      <c r="B131" s="16">
        <v>2000016242</v>
      </c>
      <c r="C131" s="19" t="s">
        <v>29</v>
      </c>
      <c r="D131" s="16" t="s">
        <v>67</v>
      </c>
      <c r="E131" s="16" t="s">
        <v>51</v>
      </c>
      <c r="F131" s="16" t="s">
        <v>50</v>
      </c>
      <c r="G131" s="16" t="s">
        <v>24</v>
      </c>
      <c r="H131" s="16" t="s">
        <v>47</v>
      </c>
      <c r="I131" s="16">
        <v>81</v>
      </c>
      <c r="J131" s="16" t="s">
        <v>69</v>
      </c>
      <c r="K131" s="16" t="s">
        <v>47</v>
      </c>
      <c r="L131" s="16" t="s">
        <v>65</v>
      </c>
      <c r="M131" s="16" t="s">
        <v>21</v>
      </c>
      <c r="N131" s="16" t="s">
        <v>68</v>
      </c>
      <c r="O131" s="16" t="s">
        <v>26</v>
      </c>
      <c r="P131" s="16" t="s">
        <v>47</v>
      </c>
      <c r="Q131" s="16" t="s">
        <v>68</v>
      </c>
      <c r="R131" s="16" t="s">
        <v>22</v>
      </c>
      <c r="S131" s="16" t="s">
        <v>53</v>
      </c>
      <c r="T131" s="25"/>
    </row>
    <row r="132" spans="1:20" s="4" customFormat="1" ht="20" customHeight="1">
      <c r="A132" s="41"/>
      <c r="B132" s="16">
        <v>2000016247</v>
      </c>
      <c r="C132" s="19" t="s">
        <v>22</v>
      </c>
      <c r="D132" s="16" t="s">
        <v>21</v>
      </c>
      <c r="E132" s="16" t="s">
        <v>44</v>
      </c>
      <c r="F132" s="16" t="s">
        <v>61</v>
      </c>
      <c r="G132" s="16">
        <v>87</v>
      </c>
      <c r="H132" s="16">
        <v>68</v>
      </c>
      <c r="I132" s="16" t="s">
        <v>54</v>
      </c>
      <c r="J132" s="16" t="s">
        <v>41</v>
      </c>
      <c r="K132" s="16" t="s">
        <v>82</v>
      </c>
      <c r="L132" s="16" t="s">
        <v>23</v>
      </c>
      <c r="M132" s="16" t="s">
        <v>67</v>
      </c>
      <c r="N132" s="16" t="s">
        <v>26</v>
      </c>
      <c r="O132" s="16" t="s">
        <v>47</v>
      </c>
      <c r="P132" s="16" t="s">
        <v>22</v>
      </c>
      <c r="Q132" s="16" t="s">
        <v>28</v>
      </c>
      <c r="R132" s="16" t="s">
        <v>35</v>
      </c>
      <c r="S132" s="16" t="s">
        <v>24</v>
      </c>
      <c r="T132" s="25"/>
    </row>
    <row r="133" spans="1:20" s="2" customFormat="1" ht="20" customHeight="1">
      <c r="A133" s="41"/>
      <c r="B133" s="16">
        <v>2000016250</v>
      </c>
      <c r="C133" s="19" t="s">
        <v>24</v>
      </c>
      <c r="D133" s="16" t="s">
        <v>51</v>
      </c>
      <c r="E133" s="16" t="s">
        <v>67</v>
      </c>
      <c r="F133" s="16" t="s">
        <v>44</v>
      </c>
      <c r="G133" s="16" t="s">
        <v>24</v>
      </c>
      <c r="H133" s="16" t="s">
        <v>68</v>
      </c>
      <c r="I133" s="16" t="s">
        <v>47</v>
      </c>
      <c r="J133" s="16" t="s">
        <v>47</v>
      </c>
      <c r="K133" s="16" t="s">
        <v>28</v>
      </c>
      <c r="L133" s="16" t="s">
        <v>71</v>
      </c>
      <c r="M133" s="16" t="s">
        <v>67</v>
      </c>
      <c r="N133" s="16" t="s">
        <v>26</v>
      </c>
      <c r="O133" s="16" t="s">
        <v>47</v>
      </c>
      <c r="P133" s="16" t="s">
        <v>29</v>
      </c>
      <c r="Q133" s="16" t="s">
        <v>67</v>
      </c>
      <c r="R133" s="17"/>
      <c r="S133" s="17"/>
      <c r="T133" s="25"/>
    </row>
    <row r="134" spans="1:20" s="6" customFormat="1" ht="20" customHeight="1">
      <c r="A134" s="41" t="s">
        <v>262</v>
      </c>
      <c r="B134" s="16">
        <v>2000016255</v>
      </c>
      <c r="C134" s="19" t="s">
        <v>24</v>
      </c>
      <c r="D134" s="16" t="s">
        <v>54</v>
      </c>
      <c r="E134" s="16" t="s">
        <v>69</v>
      </c>
      <c r="F134" s="16" t="s">
        <v>75</v>
      </c>
      <c r="G134" s="16" t="s">
        <v>55</v>
      </c>
      <c r="H134" s="16" t="s">
        <v>51</v>
      </c>
      <c r="I134" s="17"/>
      <c r="J134" s="16" t="s">
        <v>23</v>
      </c>
      <c r="K134" s="16" t="s">
        <v>25</v>
      </c>
      <c r="L134" s="16" t="s">
        <v>26</v>
      </c>
      <c r="M134" s="16" t="s">
        <v>26</v>
      </c>
      <c r="N134" s="17"/>
      <c r="O134" s="16">
        <v>83</v>
      </c>
      <c r="P134" s="17"/>
      <c r="Q134" s="17"/>
      <c r="R134" s="17"/>
      <c r="S134" s="16" t="s">
        <v>84</v>
      </c>
      <c r="T134" s="25"/>
    </row>
    <row r="135" spans="1:20" s="2" customFormat="1" ht="20" customHeight="1">
      <c r="A135" s="41"/>
      <c r="B135" s="16">
        <v>2000016269</v>
      </c>
      <c r="C135" s="19" t="s">
        <v>83</v>
      </c>
      <c r="D135" s="16" t="s">
        <v>65</v>
      </c>
      <c r="E135" s="16">
        <v>92</v>
      </c>
      <c r="F135" s="16" t="s">
        <v>68</v>
      </c>
      <c r="G135" s="16" t="s">
        <v>55</v>
      </c>
      <c r="H135" s="16" t="s">
        <v>47</v>
      </c>
      <c r="I135" s="16" t="s">
        <v>51</v>
      </c>
      <c r="J135" s="16" t="s">
        <v>51</v>
      </c>
      <c r="K135" s="16" t="s">
        <v>69</v>
      </c>
      <c r="L135" s="16" t="s">
        <v>69</v>
      </c>
      <c r="M135" s="16" t="s">
        <v>65</v>
      </c>
      <c r="N135" s="16" t="s">
        <v>74</v>
      </c>
      <c r="O135" s="16" t="s">
        <v>26</v>
      </c>
      <c r="P135" s="16" t="s">
        <v>41</v>
      </c>
      <c r="Q135" s="16">
        <v>95</v>
      </c>
      <c r="R135" s="16">
        <v>86</v>
      </c>
      <c r="S135" s="16">
        <v>85</v>
      </c>
      <c r="T135" s="25"/>
    </row>
    <row r="136" spans="1:20" s="2" customFormat="1" ht="20" customHeight="1">
      <c r="A136" s="41"/>
      <c r="B136" s="16">
        <v>2000016275</v>
      </c>
      <c r="C136" s="19" t="s">
        <v>84</v>
      </c>
      <c r="D136" s="16" t="s">
        <v>54</v>
      </c>
      <c r="E136" s="16" t="s">
        <v>23</v>
      </c>
      <c r="F136" s="16">
        <v>74</v>
      </c>
      <c r="G136" s="16" t="s">
        <v>83</v>
      </c>
      <c r="H136" s="16" t="s">
        <v>44</v>
      </c>
      <c r="I136" s="16" t="s">
        <v>264</v>
      </c>
      <c r="J136" s="16" t="s">
        <v>44</v>
      </c>
      <c r="K136" s="16" t="s">
        <v>29</v>
      </c>
      <c r="L136" s="16" t="s">
        <v>26</v>
      </c>
      <c r="M136" s="16" t="s">
        <v>26</v>
      </c>
      <c r="N136" s="16" t="s">
        <v>26</v>
      </c>
      <c r="O136" s="16" t="s">
        <v>29</v>
      </c>
      <c r="P136" s="16" t="s">
        <v>44</v>
      </c>
      <c r="Q136" s="16" t="s">
        <v>28</v>
      </c>
      <c r="R136" s="16" t="s">
        <v>49</v>
      </c>
      <c r="S136" s="16" t="s">
        <v>44</v>
      </c>
      <c r="T136" s="25"/>
    </row>
    <row r="137" spans="1:20" s="4" customFormat="1" ht="19.25" customHeight="1">
      <c r="A137" s="41" t="s">
        <v>262</v>
      </c>
      <c r="B137" s="16">
        <v>2000016281</v>
      </c>
      <c r="C137" s="19" t="s">
        <v>28</v>
      </c>
      <c r="D137" s="16" t="s">
        <v>67</v>
      </c>
      <c r="E137" s="16" t="s">
        <v>41</v>
      </c>
      <c r="F137" s="16" t="s">
        <v>51</v>
      </c>
      <c r="G137" s="16" t="s">
        <v>24</v>
      </c>
      <c r="H137" s="16" t="s">
        <v>51</v>
      </c>
      <c r="I137" s="16" t="s">
        <v>23</v>
      </c>
      <c r="J137" s="16" t="s">
        <v>23</v>
      </c>
      <c r="K137" s="16" t="s">
        <v>75</v>
      </c>
      <c r="L137" s="16" t="s">
        <v>65</v>
      </c>
      <c r="M137" s="16" t="s">
        <v>28</v>
      </c>
      <c r="N137" s="16" t="s">
        <v>26</v>
      </c>
      <c r="O137" s="16" t="s">
        <v>47</v>
      </c>
      <c r="P137" s="16" t="s">
        <v>26</v>
      </c>
      <c r="Q137" s="17"/>
      <c r="R137" s="17"/>
      <c r="S137" s="16"/>
      <c r="T137" s="25"/>
    </row>
    <row r="138" spans="1:20" s="5" customFormat="1" ht="19.75" customHeight="1">
      <c r="A138" s="41"/>
      <c r="B138" s="16">
        <v>2000016282</v>
      </c>
      <c r="C138" s="19" t="s">
        <v>31</v>
      </c>
      <c r="D138" s="16" t="s">
        <v>83</v>
      </c>
      <c r="E138" s="16" t="s">
        <v>67</v>
      </c>
      <c r="F138" s="16" t="s">
        <v>22</v>
      </c>
      <c r="G138" s="16" t="s">
        <v>82</v>
      </c>
      <c r="H138" s="16" t="s">
        <v>22</v>
      </c>
      <c r="I138" s="16" t="s">
        <v>24</v>
      </c>
      <c r="J138" s="16" t="s">
        <v>83</v>
      </c>
      <c r="K138" s="16" t="s">
        <v>58</v>
      </c>
      <c r="L138" s="16" t="s">
        <v>44</v>
      </c>
      <c r="M138" s="16" t="s">
        <v>68</v>
      </c>
      <c r="N138" s="16" t="s">
        <v>49</v>
      </c>
      <c r="O138" s="16" t="s">
        <v>26</v>
      </c>
      <c r="P138" s="16" t="s">
        <v>24</v>
      </c>
      <c r="Q138" s="16" t="s">
        <v>28</v>
      </c>
      <c r="R138" s="16" t="s">
        <v>25</v>
      </c>
      <c r="S138" s="16" t="s">
        <v>35</v>
      </c>
      <c r="T138" s="25"/>
    </row>
    <row r="139" spans="1:20" s="5" customFormat="1" ht="20" customHeight="1">
      <c r="A139" s="41"/>
      <c r="B139" s="16">
        <v>2000016302</v>
      </c>
      <c r="C139" s="19" t="s">
        <v>22</v>
      </c>
      <c r="D139" s="16" t="s">
        <v>51</v>
      </c>
      <c r="E139" s="16">
        <v>87</v>
      </c>
      <c r="F139" s="16" t="s">
        <v>55</v>
      </c>
      <c r="G139" s="16" t="s">
        <v>50</v>
      </c>
      <c r="H139" s="16" t="s">
        <v>23</v>
      </c>
      <c r="I139" s="16" t="s">
        <v>82</v>
      </c>
      <c r="J139" s="16" t="s">
        <v>29</v>
      </c>
      <c r="K139" s="16" t="s">
        <v>61</v>
      </c>
      <c r="L139" s="16" t="s">
        <v>44</v>
      </c>
      <c r="M139" s="16" t="s">
        <v>21</v>
      </c>
      <c r="N139" s="16" t="s">
        <v>68</v>
      </c>
      <c r="O139" s="16" t="s">
        <v>26</v>
      </c>
      <c r="P139" s="16" t="s">
        <v>26</v>
      </c>
      <c r="Q139" s="16">
        <v>77</v>
      </c>
      <c r="R139" s="16">
        <v>63</v>
      </c>
      <c r="S139" s="16">
        <v>88</v>
      </c>
      <c r="T139" s="25"/>
    </row>
    <row r="140" spans="1:20" s="5" customFormat="1" ht="20" customHeight="1">
      <c r="A140" s="41" t="s">
        <v>188</v>
      </c>
      <c r="B140" s="16">
        <v>2000016306</v>
      </c>
      <c r="C140" s="19" t="s">
        <v>74</v>
      </c>
      <c r="D140" s="16" t="s">
        <v>70</v>
      </c>
      <c r="E140" s="16" t="s">
        <v>66</v>
      </c>
      <c r="F140" s="16" t="s">
        <v>74</v>
      </c>
      <c r="G140" s="16" t="s">
        <v>65</v>
      </c>
      <c r="H140" s="16" t="s">
        <v>74</v>
      </c>
      <c r="I140" s="16" t="s">
        <v>51</v>
      </c>
      <c r="J140" s="16" t="s">
        <v>74</v>
      </c>
      <c r="K140" s="16" t="s">
        <v>51</v>
      </c>
      <c r="L140" s="16" t="s">
        <v>26</v>
      </c>
      <c r="M140" s="16" t="s">
        <v>26</v>
      </c>
      <c r="N140" s="17"/>
      <c r="O140" s="17"/>
      <c r="P140" s="17"/>
      <c r="Q140" s="16" t="s">
        <v>49</v>
      </c>
      <c r="R140" s="16" t="s">
        <v>49</v>
      </c>
      <c r="S140" s="16" t="s">
        <v>44</v>
      </c>
      <c r="T140" s="36"/>
    </row>
    <row r="141" spans="1:20" s="2" customFormat="1" ht="20" customHeight="1">
      <c r="A141" s="41"/>
      <c r="B141" s="16">
        <v>2000016312</v>
      </c>
      <c r="C141" s="19" t="s">
        <v>24</v>
      </c>
      <c r="D141" s="16" t="s">
        <v>53</v>
      </c>
      <c r="E141" s="16" t="s">
        <v>47</v>
      </c>
      <c r="F141" s="16" t="s">
        <v>29</v>
      </c>
      <c r="G141" s="16" t="s">
        <v>83</v>
      </c>
      <c r="H141" s="16" t="s">
        <v>69</v>
      </c>
      <c r="I141" s="16" t="s">
        <v>82</v>
      </c>
      <c r="J141" s="16" t="s">
        <v>41</v>
      </c>
      <c r="K141" s="16" t="s">
        <v>52</v>
      </c>
      <c r="L141" s="16" t="s">
        <v>47</v>
      </c>
      <c r="M141" s="16" t="s">
        <v>24</v>
      </c>
      <c r="N141" s="16" t="s">
        <v>26</v>
      </c>
      <c r="O141" s="16" t="s">
        <v>26</v>
      </c>
      <c r="P141" s="16" t="s">
        <v>44</v>
      </c>
      <c r="Q141" s="16" t="s">
        <v>84</v>
      </c>
      <c r="R141" s="17"/>
      <c r="S141" s="16" t="s">
        <v>29</v>
      </c>
      <c r="T141" s="25"/>
    </row>
    <row r="142" spans="1:20" s="2" customFormat="1" ht="20" customHeight="1">
      <c r="A142" s="41"/>
      <c r="B142" s="16">
        <v>2000016314</v>
      </c>
      <c r="C142" s="19" t="s">
        <v>47</v>
      </c>
      <c r="D142" s="16" t="s">
        <v>67</v>
      </c>
      <c r="E142" s="16">
        <v>86</v>
      </c>
      <c r="F142" s="16" t="s">
        <v>54</v>
      </c>
      <c r="G142" s="16">
        <v>81</v>
      </c>
      <c r="H142" s="16" t="s">
        <v>68</v>
      </c>
      <c r="I142" s="16" t="s">
        <v>21</v>
      </c>
      <c r="J142" s="16" t="s">
        <v>65</v>
      </c>
      <c r="K142" s="16" t="s">
        <v>23</v>
      </c>
      <c r="L142" s="16" t="s">
        <v>68</v>
      </c>
      <c r="M142" s="16" t="s">
        <v>69</v>
      </c>
      <c r="N142" s="16" t="s">
        <v>26</v>
      </c>
      <c r="O142" s="16" t="s">
        <v>26</v>
      </c>
      <c r="P142" s="16" t="s">
        <v>41</v>
      </c>
      <c r="Q142" s="16">
        <v>88</v>
      </c>
      <c r="R142" s="16">
        <v>74</v>
      </c>
      <c r="S142" s="16">
        <v>80</v>
      </c>
      <c r="T142" s="25"/>
    </row>
    <row r="143" spans="1:20" s="2" customFormat="1" ht="20" customHeight="1">
      <c r="A143" s="41"/>
      <c r="B143" s="16">
        <v>2000016325</v>
      </c>
      <c r="C143" s="19" t="s">
        <v>83</v>
      </c>
      <c r="D143" s="16" t="s">
        <v>23</v>
      </c>
      <c r="E143" s="16" t="s">
        <v>41</v>
      </c>
      <c r="F143" s="16" t="s">
        <v>71</v>
      </c>
      <c r="G143" s="16" t="s">
        <v>83</v>
      </c>
      <c r="H143" s="16" t="s">
        <v>65</v>
      </c>
      <c r="I143" s="16" t="s">
        <v>75</v>
      </c>
      <c r="J143" s="16" t="s">
        <v>47</v>
      </c>
      <c r="K143" s="16" t="s">
        <v>29</v>
      </c>
      <c r="L143" s="16" t="s">
        <v>75</v>
      </c>
      <c r="M143" s="16" t="s">
        <v>44</v>
      </c>
      <c r="N143" s="16" t="s">
        <v>49</v>
      </c>
      <c r="O143" s="16" t="s">
        <v>26</v>
      </c>
      <c r="P143" s="16" t="s">
        <v>69</v>
      </c>
      <c r="Q143" s="16" t="s">
        <v>51</v>
      </c>
      <c r="R143" s="17"/>
      <c r="S143" s="16" t="s">
        <v>49</v>
      </c>
      <c r="T143" s="25"/>
    </row>
    <row r="144" spans="1:20" s="2" customFormat="1" ht="20" customHeight="1">
      <c r="A144" s="41"/>
      <c r="B144" s="16">
        <v>2000016341</v>
      </c>
      <c r="C144" s="19" t="s">
        <v>50</v>
      </c>
      <c r="D144" s="16" t="s">
        <v>53</v>
      </c>
      <c r="E144" s="16">
        <v>90</v>
      </c>
      <c r="F144" s="16" t="s">
        <v>53</v>
      </c>
      <c r="G144" s="16" t="s">
        <v>50</v>
      </c>
      <c r="H144" s="16" t="s">
        <v>47</v>
      </c>
      <c r="I144" s="16" t="s">
        <v>54</v>
      </c>
      <c r="J144" s="16" t="s">
        <v>67</v>
      </c>
      <c r="K144" s="16" t="s">
        <v>33</v>
      </c>
      <c r="L144" s="16" t="s">
        <v>69</v>
      </c>
      <c r="M144" s="16" t="s">
        <v>68</v>
      </c>
      <c r="N144" s="16" t="s">
        <v>26</v>
      </c>
      <c r="O144" s="16" t="s">
        <v>44</v>
      </c>
      <c r="P144" s="16" t="s">
        <v>29</v>
      </c>
      <c r="Q144" s="16">
        <v>86</v>
      </c>
      <c r="R144" s="16">
        <v>62</v>
      </c>
      <c r="S144" s="16">
        <v>80</v>
      </c>
      <c r="T144" s="25"/>
    </row>
    <row r="145" spans="1:20" s="4" customFormat="1" ht="20" customHeight="1">
      <c r="A145" s="41"/>
      <c r="B145" s="16">
        <v>2000016345</v>
      </c>
      <c r="C145" s="19" t="s">
        <v>84</v>
      </c>
      <c r="D145" s="16" t="s">
        <v>28</v>
      </c>
      <c r="E145" s="16">
        <v>84</v>
      </c>
      <c r="F145" s="16" t="s">
        <v>82</v>
      </c>
      <c r="G145" s="16" t="s">
        <v>92</v>
      </c>
      <c r="H145" s="16" t="s">
        <v>54</v>
      </c>
      <c r="I145" s="16" t="s">
        <v>28</v>
      </c>
      <c r="J145" s="16" t="s">
        <v>54</v>
      </c>
      <c r="K145" s="16" t="s">
        <v>31</v>
      </c>
      <c r="L145" s="16" t="s">
        <v>50</v>
      </c>
      <c r="M145" s="16" t="s">
        <v>84</v>
      </c>
      <c r="N145" s="16" t="s">
        <v>26</v>
      </c>
      <c r="O145" s="16" t="s">
        <v>26</v>
      </c>
      <c r="P145" s="16" t="s">
        <v>26</v>
      </c>
      <c r="Q145" s="16">
        <v>69</v>
      </c>
      <c r="R145" s="16">
        <v>86</v>
      </c>
      <c r="S145" s="16">
        <v>69</v>
      </c>
      <c r="T145" s="25"/>
    </row>
    <row r="146" spans="1:20" s="3" customFormat="1" ht="20" customHeight="1">
      <c r="A146" s="41"/>
      <c r="B146" s="16" t="s">
        <v>30</v>
      </c>
      <c r="C146" s="19">
        <v>60</v>
      </c>
      <c r="D146" s="16">
        <v>60</v>
      </c>
      <c r="E146" s="16" t="s">
        <v>24</v>
      </c>
      <c r="F146" s="16">
        <v>61</v>
      </c>
      <c r="G146" s="16">
        <v>60</v>
      </c>
      <c r="H146" s="16">
        <v>65</v>
      </c>
      <c r="I146" s="16">
        <v>63</v>
      </c>
      <c r="J146" s="16">
        <v>76</v>
      </c>
      <c r="K146" s="16" t="s">
        <v>31</v>
      </c>
      <c r="L146" s="16">
        <v>64</v>
      </c>
      <c r="M146" s="16">
        <v>60</v>
      </c>
      <c r="N146" s="16" t="s">
        <v>26</v>
      </c>
      <c r="O146" s="16">
        <v>70</v>
      </c>
      <c r="P146" s="16">
        <v>60</v>
      </c>
      <c r="Q146" s="16" t="s">
        <v>26</v>
      </c>
      <c r="R146" s="16" t="s">
        <v>26</v>
      </c>
      <c r="S146" s="16" t="s">
        <v>26</v>
      </c>
      <c r="T146" s="25"/>
    </row>
    <row r="147" spans="1:20" s="2" customFormat="1" ht="20" customHeight="1">
      <c r="A147" s="41"/>
      <c r="B147" s="16" t="s">
        <v>32</v>
      </c>
      <c r="C147" s="19">
        <v>79</v>
      </c>
      <c r="D147" s="16">
        <v>81</v>
      </c>
      <c r="E147" s="16" t="s">
        <v>22</v>
      </c>
      <c r="F147" s="16">
        <v>69</v>
      </c>
      <c r="G147" s="16">
        <v>68</v>
      </c>
      <c r="H147" s="16">
        <v>73</v>
      </c>
      <c r="I147" s="16">
        <v>81</v>
      </c>
      <c r="J147" s="16">
        <v>80</v>
      </c>
      <c r="K147" s="16">
        <v>67</v>
      </c>
      <c r="L147" s="16">
        <v>83</v>
      </c>
      <c r="M147" s="16">
        <v>81</v>
      </c>
      <c r="N147" s="16">
        <v>67</v>
      </c>
      <c r="O147" s="16">
        <v>72</v>
      </c>
      <c r="P147" s="16">
        <v>65</v>
      </c>
      <c r="Q147" s="16" t="s">
        <v>26</v>
      </c>
      <c r="R147" s="16" t="s">
        <v>26</v>
      </c>
      <c r="S147" s="16" t="s">
        <v>26</v>
      </c>
      <c r="T147" s="25"/>
    </row>
    <row r="148" spans="1:20" s="2" customFormat="1" ht="20" customHeight="1">
      <c r="A148" s="41"/>
      <c r="B148" s="16" t="s">
        <v>43</v>
      </c>
      <c r="C148" s="19">
        <v>60</v>
      </c>
      <c r="D148" s="16">
        <v>72</v>
      </c>
      <c r="E148" s="16" t="s">
        <v>44</v>
      </c>
      <c r="F148" s="16">
        <v>78</v>
      </c>
      <c r="G148" s="16">
        <v>80</v>
      </c>
      <c r="H148" s="16">
        <v>75</v>
      </c>
      <c r="I148" s="16">
        <v>71</v>
      </c>
      <c r="J148" s="16">
        <v>76</v>
      </c>
      <c r="K148" s="16">
        <v>60</v>
      </c>
      <c r="L148" s="16">
        <v>72</v>
      </c>
      <c r="M148" s="16">
        <v>68</v>
      </c>
      <c r="N148" s="16" t="s">
        <v>26</v>
      </c>
      <c r="O148" s="16">
        <v>77</v>
      </c>
      <c r="P148" s="16">
        <v>60</v>
      </c>
      <c r="Q148" s="16">
        <v>82</v>
      </c>
      <c r="R148" s="16" t="s">
        <v>26</v>
      </c>
      <c r="S148" s="16" t="s">
        <v>26</v>
      </c>
      <c r="T148" s="25"/>
    </row>
    <row r="149" spans="1:20" s="2" customFormat="1" ht="20" customHeight="1">
      <c r="A149" s="41"/>
      <c r="B149" s="16" t="s">
        <v>60</v>
      </c>
      <c r="C149" s="19" t="s">
        <v>61</v>
      </c>
      <c r="D149" s="16">
        <v>71</v>
      </c>
      <c r="E149" s="16">
        <v>60</v>
      </c>
      <c r="F149" s="16">
        <v>76</v>
      </c>
      <c r="G149" s="16">
        <v>68</v>
      </c>
      <c r="H149" s="16">
        <v>63</v>
      </c>
      <c r="I149" s="16">
        <v>75</v>
      </c>
      <c r="J149" s="16">
        <v>77</v>
      </c>
      <c r="K149" s="16">
        <v>67</v>
      </c>
      <c r="L149" s="16">
        <v>60</v>
      </c>
      <c r="M149" s="16">
        <v>63</v>
      </c>
      <c r="N149" s="16" t="s">
        <v>37</v>
      </c>
      <c r="O149" s="16">
        <v>72</v>
      </c>
      <c r="P149" s="16">
        <v>65</v>
      </c>
      <c r="Q149" s="16" t="s">
        <v>26</v>
      </c>
      <c r="R149" s="16" t="s">
        <v>26</v>
      </c>
      <c r="S149" s="16" t="s">
        <v>26</v>
      </c>
      <c r="T149" s="25"/>
    </row>
    <row r="150" spans="1:20" s="4" customFormat="1" ht="20" customHeight="1">
      <c r="A150" s="41"/>
      <c r="B150" s="16" t="s">
        <v>62</v>
      </c>
      <c r="C150" s="19">
        <v>71</v>
      </c>
      <c r="D150" s="16">
        <v>72</v>
      </c>
      <c r="E150" s="16">
        <v>74</v>
      </c>
      <c r="F150" s="16">
        <v>81</v>
      </c>
      <c r="G150" s="16">
        <v>70</v>
      </c>
      <c r="H150" s="16">
        <v>64</v>
      </c>
      <c r="I150" s="16">
        <v>79</v>
      </c>
      <c r="J150" s="16">
        <v>81</v>
      </c>
      <c r="K150" s="16">
        <v>81</v>
      </c>
      <c r="L150" s="16">
        <v>70</v>
      </c>
      <c r="M150" s="16">
        <v>85</v>
      </c>
      <c r="N150" s="16">
        <v>65</v>
      </c>
      <c r="O150" s="16">
        <v>80</v>
      </c>
      <c r="P150" s="16">
        <v>70</v>
      </c>
      <c r="Q150" s="16">
        <v>81</v>
      </c>
      <c r="R150" s="16" t="s">
        <v>26</v>
      </c>
      <c r="S150" s="16" t="s">
        <v>26</v>
      </c>
      <c r="T150" s="25"/>
    </row>
    <row r="151" spans="1:20" s="3" customFormat="1" ht="20" customHeight="1">
      <c r="A151" s="41"/>
      <c r="B151" s="16" t="s">
        <v>63</v>
      </c>
      <c r="C151" s="19">
        <v>71</v>
      </c>
      <c r="D151" s="16">
        <v>78</v>
      </c>
      <c r="E151" s="16">
        <v>71</v>
      </c>
      <c r="F151" s="16">
        <v>74</v>
      </c>
      <c r="G151" s="16">
        <v>73</v>
      </c>
      <c r="H151" s="16">
        <v>72</v>
      </c>
      <c r="I151" s="16">
        <v>87</v>
      </c>
      <c r="J151" s="16">
        <v>86</v>
      </c>
      <c r="K151" s="16">
        <v>83</v>
      </c>
      <c r="L151" s="16">
        <v>83</v>
      </c>
      <c r="M151" s="16">
        <v>81</v>
      </c>
      <c r="N151" s="16">
        <v>80</v>
      </c>
      <c r="O151" s="16">
        <v>88</v>
      </c>
      <c r="P151" s="16">
        <v>83</v>
      </c>
      <c r="Q151" s="16" t="s">
        <v>26</v>
      </c>
      <c r="R151" s="16" t="s">
        <v>26</v>
      </c>
      <c r="S151" s="16" t="s">
        <v>26</v>
      </c>
      <c r="T151" s="25"/>
    </row>
    <row r="152" spans="1:20" s="3" customFormat="1" ht="20" customHeight="1">
      <c r="A152" s="42" t="s">
        <v>261</v>
      </c>
      <c r="B152" s="24" t="s">
        <v>194</v>
      </c>
      <c r="C152" s="19">
        <v>76</v>
      </c>
      <c r="D152" s="16">
        <v>78</v>
      </c>
      <c r="E152" s="16">
        <v>90</v>
      </c>
      <c r="F152" s="16">
        <v>87</v>
      </c>
      <c r="G152" s="16">
        <v>85</v>
      </c>
      <c r="H152" s="16">
        <v>92</v>
      </c>
      <c r="I152" s="24" t="s">
        <v>195</v>
      </c>
      <c r="J152" s="16">
        <v>78</v>
      </c>
      <c r="K152" s="16">
        <v>85</v>
      </c>
      <c r="L152" s="16">
        <v>89</v>
      </c>
      <c r="M152" s="17"/>
      <c r="N152" s="16">
        <v>81</v>
      </c>
      <c r="O152" s="16">
        <v>81</v>
      </c>
      <c r="P152" s="16" t="s">
        <v>195</v>
      </c>
      <c r="Q152" s="16" t="s">
        <v>23</v>
      </c>
      <c r="R152" s="16" t="s">
        <v>49</v>
      </c>
      <c r="S152" s="16" t="s">
        <v>21</v>
      </c>
      <c r="T152" s="25"/>
    </row>
    <row r="153" spans="1:20" s="2" customFormat="1" ht="20" customHeight="1">
      <c r="A153" s="41"/>
      <c r="B153" s="16" t="s">
        <v>80</v>
      </c>
      <c r="C153" s="19" t="s">
        <v>55</v>
      </c>
      <c r="D153" s="16" t="s">
        <v>67</v>
      </c>
      <c r="E153" s="16" t="s">
        <v>75</v>
      </c>
      <c r="F153" s="16" t="s">
        <v>68</v>
      </c>
      <c r="G153" s="16" t="s">
        <v>67</v>
      </c>
      <c r="H153" s="16" t="s">
        <v>68</v>
      </c>
      <c r="I153" s="16" t="s">
        <v>53</v>
      </c>
      <c r="J153" s="16" t="s">
        <v>68</v>
      </c>
      <c r="K153" s="16" t="s">
        <v>50</v>
      </c>
      <c r="L153" s="16" t="s">
        <v>65</v>
      </c>
      <c r="M153" s="16" t="s">
        <v>28</v>
      </c>
      <c r="N153" s="16" t="s">
        <v>26</v>
      </c>
      <c r="O153" s="16" t="s">
        <v>51</v>
      </c>
      <c r="P153" s="16" t="s">
        <v>75</v>
      </c>
      <c r="Q153" s="16" t="s">
        <v>68</v>
      </c>
      <c r="R153" s="16" t="s">
        <v>84</v>
      </c>
      <c r="S153" s="16" t="s">
        <v>44</v>
      </c>
      <c r="T153" s="25"/>
    </row>
    <row r="154" spans="1:20" s="2" customFormat="1" ht="20" customHeight="1">
      <c r="A154" s="41"/>
      <c r="B154" s="16" t="s">
        <v>81</v>
      </c>
      <c r="C154" s="19" t="s">
        <v>82</v>
      </c>
      <c r="D154" s="16" t="s">
        <v>50</v>
      </c>
      <c r="E154" s="16" t="s">
        <v>44</v>
      </c>
      <c r="F154" s="16" t="s">
        <v>53</v>
      </c>
      <c r="G154" s="16" t="s">
        <v>83</v>
      </c>
      <c r="H154" s="16" t="s">
        <v>23</v>
      </c>
      <c r="I154" s="16" t="s">
        <v>24</v>
      </c>
      <c r="J154" s="16" t="s">
        <v>53</v>
      </c>
      <c r="K154" s="16" t="s">
        <v>84</v>
      </c>
      <c r="L154" s="16" t="s">
        <v>29</v>
      </c>
      <c r="M154" s="16" t="s">
        <v>41</v>
      </c>
      <c r="N154" s="16" t="s">
        <v>26</v>
      </c>
      <c r="O154" s="16" t="s">
        <v>41</v>
      </c>
      <c r="P154" s="16" t="s">
        <v>26</v>
      </c>
      <c r="Q154" s="16" t="s">
        <v>52</v>
      </c>
      <c r="R154" s="16" t="s">
        <v>33</v>
      </c>
      <c r="S154" s="16" t="s">
        <v>83</v>
      </c>
      <c r="T154" s="25"/>
    </row>
    <row r="155" spans="1:20" s="7" customFormat="1" ht="20" customHeight="1">
      <c r="A155" s="41"/>
      <c r="B155" s="16" t="s">
        <v>85</v>
      </c>
      <c r="C155" s="19" t="s">
        <v>53</v>
      </c>
      <c r="D155" s="16" t="s">
        <v>51</v>
      </c>
      <c r="E155" s="16" t="s">
        <v>65</v>
      </c>
      <c r="F155" s="16" t="s">
        <v>68</v>
      </c>
      <c r="G155" s="16" t="s">
        <v>44</v>
      </c>
      <c r="H155" s="16" t="s">
        <v>70</v>
      </c>
      <c r="I155" s="16" t="s">
        <v>54</v>
      </c>
      <c r="J155" s="16" t="s">
        <v>23</v>
      </c>
      <c r="K155" s="16" t="s">
        <v>29</v>
      </c>
      <c r="L155" s="16" t="s">
        <v>65</v>
      </c>
      <c r="M155" s="16" t="s">
        <v>44</v>
      </c>
      <c r="N155" s="16" t="s">
        <v>26</v>
      </c>
      <c r="O155" s="16" t="s">
        <v>74</v>
      </c>
      <c r="P155" s="16" t="s">
        <v>68</v>
      </c>
      <c r="Q155" s="16" t="s">
        <v>73</v>
      </c>
      <c r="R155" s="16" t="s">
        <v>79</v>
      </c>
      <c r="S155" s="16" t="s">
        <v>67</v>
      </c>
      <c r="T155" s="25"/>
    </row>
    <row r="156" spans="1:20" s="2" customFormat="1" ht="20" customHeight="1">
      <c r="A156" s="41"/>
      <c r="B156" s="16" t="s">
        <v>87</v>
      </c>
      <c r="C156" s="19" t="s">
        <v>29</v>
      </c>
      <c r="D156" s="16" t="s">
        <v>54</v>
      </c>
      <c r="E156" s="16" t="s">
        <v>41</v>
      </c>
      <c r="F156" s="16" t="s">
        <v>23</v>
      </c>
      <c r="G156" s="16" t="s">
        <v>28</v>
      </c>
      <c r="H156" s="16" t="s">
        <v>50</v>
      </c>
      <c r="I156" s="16" t="s">
        <v>54</v>
      </c>
      <c r="J156" s="16" t="s">
        <v>29</v>
      </c>
      <c r="K156" s="16" t="s">
        <v>24</v>
      </c>
      <c r="L156" s="16" t="s">
        <v>44</v>
      </c>
      <c r="M156" s="16" t="s">
        <v>50</v>
      </c>
      <c r="N156" s="16" t="s">
        <v>26</v>
      </c>
      <c r="O156" s="16" t="s">
        <v>47</v>
      </c>
      <c r="P156" s="16" t="s">
        <v>74</v>
      </c>
      <c r="Q156" s="16" t="s">
        <v>29</v>
      </c>
      <c r="R156" s="16" t="s">
        <v>24</v>
      </c>
      <c r="S156" s="16" t="s">
        <v>67</v>
      </c>
      <c r="T156" s="25"/>
    </row>
    <row r="157" spans="1:20" s="2" customFormat="1" ht="20" customHeight="1">
      <c r="A157" s="41"/>
      <c r="B157" s="16" t="s">
        <v>88</v>
      </c>
      <c r="C157" s="19" t="s">
        <v>44</v>
      </c>
      <c r="D157" s="16" t="s">
        <v>41</v>
      </c>
      <c r="E157" s="16" t="s">
        <v>75</v>
      </c>
      <c r="F157" s="16" t="s">
        <v>41</v>
      </c>
      <c r="G157" s="16" t="s">
        <v>67</v>
      </c>
      <c r="H157" s="16" t="s">
        <v>69</v>
      </c>
      <c r="I157" s="16" t="s">
        <v>82</v>
      </c>
      <c r="J157" s="16" t="s">
        <v>54</v>
      </c>
      <c r="K157" s="16" t="s">
        <v>24</v>
      </c>
      <c r="L157" s="16" t="s">
        <v>26</v>
      </c>
      <c r="M157" s="16" t="s">
        <v>47</v>
      </c>
      <c r="N157" s="16" t="s">
        <v>26</v>
      </c>
      <c r="O157" s="16" t="s">
        <v>47</v>
      </c>
      <c r="P157" s="16" t="s">
        <v>44</v>
      </c>
      <c r="Q157" s="16" t="s">
        <v>54</v>
      </c>
      <c r="R157" s="16" t="s">
        <v>35</v>
      </c>
      <c r="S157" s="16" t="s">
        <v>67</v>
      </c>
      <c r="T157" s="25"/>
    </row>
    <row r="158" spans="1:20" s="6" customFormat="1" ht="20" customHeight="1">
      <c r="A158" s="41"/>
      <c r="B158" s="16" t="s">
        <v>89</v>
      </c>
      <c r="C158" s="19" t="s">
        <v>35</v>
      </c>
      <c r="D158" s="16" t="s">
        <v>28</v>
      </c>
      <c r="E158" s="16" t="s">
        <v>23</v>
      </c>
      <c r="F158" s="16" t="s">
        <v>50</v>
      </c>
      <c r="G158" s="16" t="s">
        <v>25</v>
      </c>
      <c r="H158" s="16" t="s">
        <v>67</v>
      </c>
      <c r="I158" s="16" t="s">
        <v>21</v>
      </c>
      <c r="J158" s="16" t="s">
        <v>68</v>
      </c>
      <c r="K158" s="16" t="s">
        <v>83</v>
      </c>
      <c r="L158" s="16" t="s">
        <v>41</v>
      </c>
      <c r="M158" s="16" t="s">
        <v>44</v>
      </c>
      <c r="N158" s="16" t="s">
        <v>26</v>
      </c>
      <c r="O158" s="16" t="s">
        <v>26</v>
      </c>
      <c r="P158" s="16" t="s">
        <v>26</v>
      </c>
      <c r="Q158" s="16" t="s">
        <v>55</v>
      </c>
      <c r="R158" s="16" t="s">
        <v>83</v>
      </c>
      <c r="S158" s="16" t="s">
        <v>83</v>
      </c>
      <c r="T158" s="25"/>
    </row>
    <row r="159" spans="1:20" s="2" customFormat="1" ht="20" customHeight="1">
      <c r="A159" s="41"/>
      <c r="B159" s="16" t="s">
        <v>91</v>
      </c>
      <c r="C159" s="19" t="s">
        <v>35</v>
      </c>
      <c r="D159" s="16" t="s">
        <v>53</v>
      </c>
      <c r="E159" s="16" t="s">
        <v>41</v>
      </c>
      <c r="F159" s="16" t="s">
        <v>53</v>
      </c>
      <c r="G159" s="16" t="s">
        <v>44</v>
      </c>
      <c r="H159" s="16" t="s">
        <v>29</v>
      </c>
      <c r="I159" s="16" t="s">
        <v>47</v>
      </c>
      <c r="J159" s="16" t="s">
        <v>44</v>
      </c>
      <c r="K159" s="16" t="s">
        <v>24</v>
      </c>
      <c r="L159" s="16" t="s">
        <v>47</v>
      </c>
      <c r="M159" s="16" t="s">
        <v>71</v>
      </c>
      <c r="N159" s="16" t="s">
        <v>47</v>
      </c>
      <c r="O159" s="16" t="s">
        <v>26</v>
      </c>
      <c r="P159" s="16" t="s">
        <v>68</v>
      </c>
      <c r="Q159" s="16" t="s">
        <v>61</v>
      </c>
      <c r="R159" s="16" t="s">
        <v>25</v>
      </c>
      <c r="S159" s="16" t="s">
        <v>44</v>
      </c>
      <c r="T159" s="25"/>
    </row>
    <row r="160" spans="1:20" s="6" customFormat="1" ht="20" customHeight="1">
      <c r="A160" s="41"/>
      <c r="B160" s="16" t="s">
        <v>93</v>
      </c>
      <c r="C160" s="19" t="s">
        <v>84</v>
      </c>
      <c r="D160" s="16" t="s">
        <v>54</v>
      </c>
      <c r="E160" s="16" t="s">
        <v>23</v>
      </c>
      <c r="F160" s="16" t="s">
        <v>44</v>
      </c>
      <c r="G160" s="16" t="s">
        <v>44</v>
      </c>
      <c r="H160" s="16" t="s">
        <v>23</v>
      </c>
      <c r="I160" s="16" t="s">
        <v>67</v>
      </c>
      <c r="J160" s="16" t="s">
        <v>41</v>
      </c>
      <c r="K160" s="16" t="s">
        <v>50</v>
      </c>
      <c r="L160" s="16" t="s">
        <v>75</v>
      </c>
      <c r="M160" s="16" t="s">
        <v>74</v>
      </c>
      <c r="N160" s="16" t="s">
        <v>26</v>
      </c>
      <c r="O160" s="16" t="s">
        <v>47</v>
      </c>
      <c r="P160" s="16" t="s">
        <v>26</v>
      </c>
      <c r="Q160" s="16" t="s">
        <v>44</v>
      </c>
      <c r="R160" s="16" t="s">
        <v>68</v>
      </c>
      <c r="S160" s="16" t="s">
        <v>44</v>
      </c>
      <c r="T160" s="25"/>
    </row>
    <row r="161" spans="1:20" s="4" customFormat="1" ht="20" customHeight="1">
      <c r="A161" s="41"/>
      <c r="B161" s="16" t="s">
        <v>97</v>
      </c>
      <c r="C161" s="19" t="s">
        <v>61</v>
      </c>
      <c r="D161" s="16" t="s">
        <v>58</v>
      </c>
      <c r="E161" s="16" t="s">
        <v>29</v>
      </c>
      <c r="F161" s="16" t="s">
        <v>84</v>
      </c>
      <c r="G161" s="16" t="s">
        <v>58</v>
      </c>
      <c r="H161" s="16" t="s">
        <v>29</v>
      </c>
      <c r="I161" s="16" t="s">
        <v>82</v>
      </c>
      <c r="J161" s="16" t="s">
        <v>24</v>
      </c>
      <c r="K161" s="16" t="s">
        <v>31</v>
      </c>
      <c r="L161" s="16" t="s">
        <v>26</v>
      </c>
      <c r="M161" s="16" t="s">
        <v>26</v>
      </c>
      <c r="N161" s="16" t="s">
        <v>26</v>
      </c>
      <c r="O161" s="16" t="s">
        <v>26</v>
      </c>
      <c r="P161" s="16" t="s">
        <v>44</v>
      </c>
      <c r="Q161" s="16" t="s">
        <v>52</v>
      </c>
      <c r="R161" s="16" t="s">
        <v>37</v>
      </c>
      <c r="S161" s="16" t="s">
        <v>44</v>
      </c>
      <c r="T161" s="25"/>
    </row>
    <row r="162" spans="1:20" s="8" customFormat="1" ht="20" customHeight="1">
      <c r="A162" s="41"/>
      <c r="B162" s="16" t="s">
        <v>99</v>
      </c>
      <c r="C162" s="19" t="s">
        <v>24</v>
      </c>
      <c r="D162" s="16" t="s">
        <v>41</v>
      </c>
      <c r="E162" s="16" t="s">
        <v>67</v>
      </c>
      <c r="F162" s="16" t="s">
        <v>47</v>
      </c>
      <c r="G162" s="16" t="s">
        <v>25</v>
      </c>
      <c r="H162" s="16" t="s">
        <v>23</v>
      </c>
      <c r="I162" s="16" t="s">
        <v>23</v>
      </c>
      <c r="J162" s="16" t="s">
        <v>29</v>
      </c>
      <c r="K162" s="16" t="s">
        <v>67</v>
      </c>
      <c r="L162" s="16" t="s">
        <v>70</v>
      </c>
      <c r="M162" s="16" t="s">
        <v>75</v>
      </c>
      <c r="N162" s="16" t="s">
        <v>26</v>
      </c>
      <c r="O162" s="16" t="s">
        <v>23</v>
      </c>
      <c r="P162" s="16" t="s">
        <v>70</v>
      </c>
      <c r="Q162" s="16" t="s">
        <v>29</v>
      </c>
      <c r="R162" s="16" t="s">
        <v>53</v>
      </c>
      <c r="S162" s="16" t="s">
        <v>53</v>
      </c>
      <c r="T162" s="25"/>
    </row>
    <row r="163" spans="1:20" s="4" customFormat="1" ht="19.75" customHeight="1">
      <c r="A163" s="41"/>
      <c r="B163" s="16" t="s">
        <v>104</v>
      </c>
      <c r="C163" s="19" t="s">
        <v>31</v>
      </c>
      <c r="D163" s="16" t="s">
        <v>58</v>
      </c>
      <c r="E163" s="16" t="s">
        <v>67</v>
      </c>
      <c r="F163" s="16" t="s">
        <v>54</v>
      </c>
      <c r="G163" s="16" t="s">
        <v>84</v>
      </c>
      <c r="H163" s="16" t="s">
        <v>47</v>
      </c>
      <c r="I163" s="16" t="s">
        <v>84</v>
      </c>
      <c r="J163" s="16" t="s">
        <v>75</v>
      </c>
      <c r="K163" s="16" t="s">
        <v>84</v>
      </c>
      <c r="L163" s="16" t="s">
        <v>75</v>
      </c>
      <c r="M163" s="16" t="s">
        <v>47</v>
      </c>
      <c r="N163" s="16" t="s">
        <v>29</v>
      </c>
      <c r="O163" s="16" t="s">
        <v>28</v>
      </c>
      <c r="P163" s="16" t="s">
        <v>26</v>
      </c>
      <c r="Q163" s="16" t="s">
        <v>55</v>
      </c>
      <c r="R163" s="16" t="s">
        <v>22</v>
      </c>
      <c r="S163" s="16" t="s">
        <v>50</v>
      </c>
      <c r="T163" s="25"/>
    </row>
    <row r="164" spans="1:20" s="4" customFormat="1" ht="20" customHeight="1">
      <c r="A164" s="41"/>
      <c r="B164" s="16" t="s">
        <v>105</v>
      </c>
      <c r="C164" s="19" t="s">
        <v>33</v>
      </c>
      <c r="D164" s="16" t="s">
        <v>54</v>
      </c>
      <c r="E164" s="16" t="s">
        <v>47</v>
      </c>
      <c r="F164" s="16" t="s">
        <v>84</v>
      </c>
      <c r="G164" s="16" t="s">
        <v>53</v>
      </c>
      <c r="H164" s="16" t="s">
        <v>54</v>
      </c>
      <c r="I164" s="16" t="s">
        <v>24</v>
      </c>
      <c r="J164" s="16" t="s">
        <v>75</v>
      </c>
      <c r="K164" s="16" t="s">
        <v>31</v>
      </c>
      <c r="L164" s="16" t="s">
        <v>29</v>
      </c>
      <c r="M164" s="16" t="s">
        <v>54</v>
      </c>
      <c r="N164" s="16" t="s">
        <v>84</v>
      </c>
      <c r="O164" s="16" t="s">
        <v>26</v>
      </c>
      <c r="P164" s="16" t="s">
        <v>44</v>
      </c>
      <c r="Q164" s="16" t="s">
        <v>90</v>
      </c>
      <c r="R164" s="16" t="s">
        <v>33</v>
      </c>
      <c r="S164" s="16" t="s">
        <v>35</v>
      </c>
      <c r="T164" s="25"/>
    </row>
    <row r="165" spans="1:20" s="4" customFormat="1" ht="20" customHeight="1">
      <c r="A165" s="41"/>
      <c r="B165" s="16" t="s">
        <v>106</v>
      </c>
      <c r="C165" s="19" t="s">
        <v>61</v>
      </c>
      <c r="D165" s="16" t="s">
        <v>84</v>
      </c>
      <c r="E165" s="16" t="s">
        <v>67</v>
      </c>
      <c r="F165" s="16" t="s">
        <v>21</v>
      </c>
      <c r="G165" s="16" t="s">
        <v>35</v>
      </c>
      <c r="H165" s="16" t="s">
        <v>29</v>
      </c>
      <c r="I165" s="16" t="s">
        <v>82</v>
      </c>
      <c r="J165" s="16" t="s">
        <v>47</v>
      </c>
      <c r="K165" s="16" t="s">
        <v>53</v>
      </c>
      <c r="L165" s="16" t="s">
        <v>68</v>
      </c>
      <c r="M165" s="16" t="s">
        <v>47</v>
      </c>
      <c r="N165" s="16" t="s">
        <v>41</v>
      </c>
      <c r="O165" s="16" t="s">
        <v>68</v>
      </c>
      <c r="P165" s="16" t="s">
        <v>26</v>
      </c>
      <c r="Q165" s="16" t="s">
        <v>29</v>
      </c>
      <c r="R165" s="16" t="s">
        <v>83</v>
      </c>
      <c r="S165" s="16" t="s">
        <v>67</v>
      </c>
      <c r="T165" s="25"/>
    </row>
    <row r="166" spans="1:20" s="6" customFormat="1" ht="20" customHeight="1">
      <c r="A166" s="41"/>
      <c r="B166" s="16" t="s">
        <v>109</v>
      </c>
      <c r="C166" s="19" t="s">
        <v>50</v>
      </c>
      <c r="D166" s="16" t="s">
        <v>21</v>
      </c>
      <c r="E166" s="16" t="s">
        <v>68</v>
      </c>
      <c r="F166" s="16" t="s">
        <v>84</v>
      </c>
      <c r="G166" s="16" t="s">
        <v>75</v>
      </c>
      <c r="H166" s="16" t="s">
        <v>41</v>
      </c>
      <c r="I166" s="16" t="s">
        <v>84</v>
      </c>
      <c r="J166" s="16" t="s">
        <v>75</v>
      </c>
      <c r="K166" s="16" t="s">
        <v>33</v>
      </c>
      <c r="L166" s="16" t="s">
        <v>26</v>
      </c>
      <c r="M166" s="16" t="s">
        <v>83</v>
      </c>
      <c r="N166" s="16" t="s">
        <v>26</v>
      </c>
      <c r="O166" s="16" t="s">
        <v>26</v>
      </c>
      <c r="P166" s="16" t="s">
        <v>26</v>
      </c>
      <c r="Q166" s="16" t="s">
        <v>58</v>
      </c>
      <c r="R166" s="16" t="s">
        <v>31</v>
      </c>
      <c r="S166" s="16" t="s">
        <v>44</v>
      </c>
      <c r="T166" s="25"/>
    </row>
    <row r="167" spans="1:20" s="2" customFormat="1" ht="20" customHeight="1">
      <c r="A167" s="41"/>
      <c r="B167" s="16" t="s">
        <v>110</v>
      </c>
      <c r="C167" s="19" t="s">
        <v>29</v>
      </c>
      <c r="D167" s="16" t="s">
        <v>75</v>
      </c>
      <c r="E167" s="16" t="s">
        <v>71</v>
      </c>
      <c r="F167" s="16" t="s">
        <v>71</v>
      </c>
      <c r="G167" s="16" t="s">
        <v>44</v>
      </c>
      <c r="H167" s="16" t="s">
        <v>69</v>
      </c>
      <c r="I167" s="16" t="s">
        <v>79</v>
      </c>
      <c r="J167" s="16" t="s">
        <v>65</v>
      </c>
      <c r="K167" s="16" t="s">
        <v>29</v>
      </c>
      <c r="L167" s="16" t="s">
        <v>51</v>
      </c>
      <c r="M167" s="16" t="s">
        <v>68</v>
      </c>
      <c r="N167" s="16" t="s">
        <v>41</v>
      </c>
      <c r="O167" s="16" t="s">
        <v>23</v>
      </c>
      <c r="P167" s="16" t="s">
        <v>26</v>
      </c>
      <c r="Q167" s="16" t="s">
        <v>47</v>
      </c>
      <c r="R167" s="16" t="s">
        <v>69</v>
      </c>
      <c r="S167" s="16" t="s">
        <v>83</v>
      </c>
      <c r="T167" s="25"/>
    </row>
    <row r="168" spans="1:20" s="4" customFormat="1" ht="20" customHeight="1">
      <c r="A168" s="41"/>
      <c r="B168" s="16" t="s">
        <v>116</v>
      </c>
      <c r="C168" s="19" t="s">
        <v>22</v>
      </c>
      <c r="D168" s="16" t="s">
        <v>23</v>
      </c>
      <c r="E168" s="16" t="s">
        <v>75</v>
      </c>
      <c r="F168" s="16" t="s">
        <v>51</v>
      </c>
      <c r="G168" s="16" t="s">
        <v>44</v>
      </c>
      <c r="H168" s="16" t="s">
        <v>74</v>
      </c>
      <c r="I168" s="16" t="s">
        <v>25</v>
      </c>
      <c r="J168" s="16" t="s">
        <v>75</v>
      </c>
      <c r="K168" s="16" t="s">
        <v>29</v>
      </c>
      <c r="L168" s="16" t="s">
        <v>29</v>
      </c>
      <c r="M168" s="16" t="s">
        <v>75</v>
      </c>
      <c r="N168" s="16" t="s">
        <v>26</v>
      </c>
      <c r="O168" s="16" t="s">
        <v>41</v>
      </c>
      <c r="P168" s="16" t="s">
        <v>44</v>
      </c>
      <c r="Q168" s="16" t="s">
        <v>75</v>
      </c>
      <c r="R168" s="16" t="s">
        <v>54</v>
      </c>
      <c r="S168" s="16" t="s">
        <v>44</v>
      </c>
      <c r="T168" s="25"/>
    </row>
    <row r="169" spans="1:20" s="2" customFormat="1" ht="20" customHeight="1">
      <c r="A169" s="41"/>
      <c r="B169" s="16" t="s">
        <v>123</v>
      </c>
      <c r="C169" s="19" t="s">
        <v>58</v>
      </c>
      <c r="D169" s="16" t="s">
        <v>51</v>
      </c>
      <c r="E169" s="16" t="s">
        <v>68</v>
      </c>
      <c r="F169" s="16" t="s">
        <v>21</v>
      </c>
      <c r="G169" s="16" t="s">
        <v>61</v>
      </c>
      <c r="H169" s="16" t="s">
        <v>47</v>
      </c>
      <c r="I169" s="16" t="s">
        <v>41</v>
      </c>
      <c r="J169" s="16" t="s">
        <v>54</v>
      </c>
      <c r="K169" s="16" t="s">
        <v>58</v>
      </c>
      <c r="L169" s="16" t="s">
        <v>51</v>
      </c>
      <c r="M169" s="16" t="s">
        <v>74</v>
      </c>
      <c r="N169" s="16" t="s">
        <v>26</v>
      </c>
      <c r="O169" s="16" t="s">
        <v>68</v>
      </c>
      <c r="P169" s="16" t="s">
        <v>26</v>
      </c>
      <c r="Q169" s="16" t="s">
        <v>54</v>
      </c>
      <c r="R169" s="16" t="s">
        <v>41</v>
      </c>
      <c r="S169" s="16" t="s">
        <v>21</v>
      </c>
      <c r="T169" s="37"/>
    </row>
    <row r="170" spans="1:20" s="2" customFormat="1" ht="20" customHeight="1">
      <c r="A170" s="41"/>
      <c r="B170" s="16" t="s">
        <v>125</v>
      </c>
      <c r="C170" s="19" t="s">
        <v>31</v>
      </c>
      <c r="D170" s="16" t="s">
        <v>52</v>
      </c>
      <c r="E170" s="16" t="s">
        <v>44</v>
      </c>
      <c r="F170" s="16" t="s">
        <v>24</v>
      </c>
      <c r="G170" s="16" t="s">
        <v>82</v>
      </c>
      <c r="H170" s="16" t="s">
        <v>25</v>
      </c>
      <c r="I170" s="16" t="s">
        <v>22</v>
      </c>
      <c r="J170" s="16" t="s">
        <v>44</v>
      </c>
      <c r="K170" s="16" t="s">
        <v>44</v>
      </c>
      <c r="L170" s="16" t="s">
        <v>51</v>
      </c>
      <c r="M170" s="16" t="s">
        <v>50</v>
      </c>
      <c r="N170" s="16" t="s">
        <v>26</v>
      </c>
      <c r="O170" s="16" t="s">
        <v>26</v>
      </c>
      <c r="P170" s="16" t="s">
        <v>44</v>
      </c>
      <c r="Q170" s="16" t="s">
        <v>58</v>
      </c>
      <c r="R170" s="16" t="s">
        <v>102</v>
      </c>
      <c r="S170" s="16" t="s">
        <v>44</v>
      </c>
      <c r="T170" s="25"/>
    </row>
    <row r="171" spans="1:20" s="2" customFormat="1" ht="20" customHeight="1">
      <c r="A171" s="41"/>
      <c r="B171" s="16" t="s">
        <v>126</v>
      </c>
      <c r="C171" s="19" t="s">
        <v>54</v>
      </c>
      <c r="D171" s="16" t="s">
        <v>44</v>
      </c>
      <c r="E171" s="16" t="s">
        <v>67</v>
      </c>
      <c r="F171" s="16" t="s">
        <v>29</v>
      </c>
      <c r="G171" s="16" t="s">
        <v>21</v>
      </c>
      <c r="H171" s="16" t="s">
        <v>47</v>
      </c>
      <c r="I171" s="16" t="s">
        <v>65</v>
      </c>
      <c r="J171" s="16" t="s">
        <v>67</v>
      </c>
      <c r="K171" s="16" t="s">
        <v>84</v>
      </c>
      <c r="L171" s="16" t="s">
        <v>75</v>
      </c>
      <c r="M171" s="16" t="s">
        <v>41</v>
      </c>
      <c r="N171" s="16" t="s">
        <v>26</v>
      </c>
      <c r="O171" s="16" t="s">
        <v>47</v>
      </c>
      <c r="P171" s="16" t="s">
        <v>69</v>
      </c>
      <c r="Q171" s="16" t="s">
        <v>67</v>
      </c>
      <c r="R171" s="16" t="s">
        <v>84</v>
      </c>
      <c r="S171" s="16" t="s">
        <v>44</v>
      </c>
      <c r="T171" s="25"/>
    </row>
    <row r="172" spans="1:20" s="2" customFormat="1" ht="20" customHeight="1">
      <c r="A172" s="41"/>
      <c r="B172" s="16" t="s">
        <v>128</v>
      </c>
      <c r="C172" s="19" t="s">
        <v>35</v>
      </c>
      <c r="D172" s="16" t="s">
        <v>83</v>
      </c>
      <c r="E172" s="16" t="s">
        <v>75</v>
      </c>
      <c r="F172" s="16" t="s">
        <v>33</v>
      </c>
      <c r="G172" s="16" t="s">
        <v>25</v>
      </c>
      <c r="H172" s="16" t="s">
        <v>21</v>
      </c>
      <c r="I172" s="16" t="s">
        <v>21</v>
      </c>
      <c r="J172" s="16" t="s">
        <v>41</v>
      </c>
      <c r="K172" s="16" t="s">
        <v>24</v>
      </c>
      <c r="L172" s="16" t="s">
        <v>44</v>
      </c>
      <c r="M172" s="16" t="s">
        <v>44</v>
      </c>
      <c r="N172" s="16" t="s">
        <v>26</v>
      </c>
      <c r="O172" s="16" t="s">
        <v>41</v>
      </c>
      <c r="P172" s="16" t="s">
        <v>26</v>
      </c>
      <c r="Q172" s="16" t="s">
        <v>84</v>
      </c>
      <c r="R172" s="16" t="s">
        <v>31</v>
      </c>
      <c r="S172" s="16" t="s">
        <v>67</v>
      </c>
      <c r="T172" s="36"/>
    </row>
    <row r="173" spans="1:20" s="2" customFormat="1" ht="20" customHeight="1">
      <c r="A173" s="41"/>
      <c r="B173" s="16" t="s">
        <v>129</v>
      </c>
      <c r="C173" s="19" t="s">
        <v>23</v>
      </c>
      <c r="D173" s="16" t="s">
        <v>67</v>
      </c>
      <c r="E173" s="16" t="s">
        <v>75</v>
      </c>
      <c r="F173" s="16" t="s">
        <v>74</v>
      </c>
      <c r="G173" s="16" t="s">
        <v>84</v>
      </c>
      <c r="H173" s="16" t="s">
        <v>65</v>
      </c>
      <c r="I173" s="16" t="s">
        <v>65</v>
      </c>
      <c r="J173" s="16" t="s">
        <v>23</v>
      </c>
      <c r="K173" s="16" t="s">
        <v>65</v>
      </c>
      <c r="L173" s="16" t="s">
        <v>75</v>
      </c>
      <c r="M173" s="16" t="s">
        <v>51</v>
      </c>
      <c r="N173" s="16" t="s">
        <v>68</v>
      </c>
      <c r="O173" s="16" t="s">
        <v>26</v>
      </c>
      <c r="P173" s="16" t="s">
        <v>68</v>
      </c>
      <c r="Q173" s="16" t="s">
        <v>47</v>
      </c>
      <c r="R173" s="16" t="s">
        <v>22</v>
      </c>
      <c r="S173" s="16" t="s">
        <v>83</v>
      </c>
      <c r="T173" s="25"/>
    </row>
    <row r="174" spans="1:20" s="2" customFormat="1" ht="20" customHeight="1">
      <c r="A174" s="41"/>
      <c r="B174" s="16" t="s">
        <v>132</v>
      </c>
      <c r="C174" s="19" t="s">
        <v>102</v>
      </c>
      <c r="D174" s="16" t="s">
        <v>23</v>
      </c>
      <c r="E174" s="16" t="s">
        <v>44</v>
      </c>
      <c r="F174" s="16" t="s">
        <v>41</v>
      </c>
      <c r="G174" s="16" t="s">
        <v>24</v>
      </c>
      <c r="H174" s="16" t="s">
        <v>47</v>
      </c>
      <c r="I174" s="16" t="s">
        <v>41</v>
      </c>
      <c r="J174" s="16" t="s">
        <v>51</v>
      </c>
      <c r="K174" s="16" t="s">
        <v>41</v>
      </c>
      <c r="L174" s="16" t="s">
        <v>51</v>
      </c>
      <c r="M174" s="16" t="s">
        <v>66</v>
      </c>
      <c r="N174" s="16" t="s">
        <v>23</v>
      </c>
      <c r="O174" s="16" t="s">
        <v>26</v>
      </c>
      <c r="P174" s="16" t="s">
        <v>44</v>
      </c>
      <c r="Q174" s="16" t="s">
        <v>71</v>
      </c>
      <c r="R174" s="16" t="s">
        <v>74</v>
      </c>
      <c r="S174" s="16" t="s">
        <v>67</v>
      </c>
      <c r="T174" s="36"/>
    </row>
    <row r="175" spans="1:20" s="9" customFormat="1" ht="20" customHeight="1">
      <c r="A175" s="41"/>
      <c r="B175" s="16" t="s">
        <v>136</v>
      </c>
      <c r="C175" s="19" t="s">
        <v>75</v>
      </c>
      <c r="D175" s="16" t="s">
        <v>51</v>
      </c>
      <c r="E175" s="16" t="s">
        <v>68</v>
      </c>
      <c r="F175" s="16" t="s">
        <v>71</v>
      </c>
      <c r="G175" s="16" t="s">
        <v>53</v>
      </c>
      <c r="H175" s="16" t="s">
        <v>68</v>
      </c>
      <c r="I175" s="16" t="s">
        <v>51</v>
      </c>
      <c r="J175" s="16" t="s">
        <v>67</v>
      </c>
      <c r="K175" s="16" t="s">
        <v>65</v>
      </c>
      <c r="L175" s="16" t="s">
        <v>70</v>
      </c>
      <c r="M175" s="16" t="s">
        <v>65</v>
      </c>
      <c r="N175" s="16" t="s">
        <v>26</v>
      </c>
      <c r="O175" s="16" t="s">
        <v>41</v>
      </c>
      <c r="P175" s="16" t="s">
        <v>23</v>
      </c>
      <c r="Q175" s="16" t="s">
        <v>74</v>
      </c>
      <c r="R175" s="16" t="s">
        <v>21</v>
      </c>
      <c r="S175" s="16" t="s">
        <v>44</v>
      </c>
      <c r="T175" s="25"/>
    </row>
    <row r="176" spans="1:20" s="9" customFormat="1" ht="20" customHeight="1">
      <c r="A176" s="41"/>
      <c r="B176" s="16" t="s">
        <v>137</v>
      </c>
      <c r="C176" s="19" t="s">
        <v>84</v>
      </c>
      <c r="D176" s="16" t="s">
        <v>23</v>
      </c>
      <c r="E176" s="16" t="s">
        <v>44</v>
      </c>
      <c r="F176" s="16" t="s">
        <v>55</v>
      </c>
      <c r="G176" s="16" t="s">
        <v>22</v>
      </c>
      <c r="H176" s="16" t="s">
        <v>47</v>
      </c>
      <c r="I176" s="16" t="s">
        <v>24</v>
      </c>
      <c r="J176" s="16" t="s">
        <v>67</v>
      </c>
      <c r="K176" s="16" t="s">
        <v>67</v>
      </c>
      <c r="L176" s="16" t="s">
        <v>26</v>
      </c>
      <c r="M176" s="16" t="s">
        <v>41</v>
      </c>
      <c r="N176" s="16" t="s">
        <v>67</v>
      </c>
      <c r="O176" s="16" t="s">
        <v>41</v>
      </c>
      <c r="P176" s="16" t="s">
        <v>75</v>
      </c>
      <c r="Q176" s="16" t="s">
        <v>28</v>
      </c>
      <c r="R176" s="16" t="s">
        <v>53</v>
      </c>
      <c r="S176" s="16" t="s">
        <v>53</v>
      </c>
      <c r="T176" s="25"/>
    </row>
    <row r="177" spans="1:20" s="9" customFormat="1" ht="20" customHeight="1">
      <c r="A177" s="41"/>
      <c r="B177" s="16" t="s">
        <v>140</v>
      </c>
      <c r="C177" s="19" t="s">
        <v>41</v>
      </c>
      <c r="D177" s="16" t="s">
        <v>47</v>
      </c>
      <c r="E177" s="16" t="s">
        <v>29</v>
      </c>
      <c r="F177" s="16" t="s">
        <v>68</v>
      </c>
      <c r="G177" s="16" t="s">
        <v>58</v>
      </c>
      <c r="H177" s="16" t="s">
        <v>23</v>
      </c>
      <c r="I177" s="16" t="s">
        <v>47</v>
      </c>
      <c r="J177" s="16" t="s">
        <v>65</v>
      </c>
      <c r="K177" s="16" t="s">
        <v>23</v>
      </c>
      <c r="L177" s="16" t="s">
        <v>26</v>
      </c>
      <c r="M177" s="16" t="s">
        <v>84</v>
      </c>
      <c r="N177" s="16" t="s">
        <v>26</v>
      </c>
      <c r="O177" s="16" t="s">
        <v>65</v>
      </c>
      <c r="P177" s="16" t="s">
        <v>41</v>
      </c>
      <c r="Q177" s="16" t="s">
        <v>41</v>
      </c>
      <c r="R177" s="16" t="s">
        <v>28</v>
      </c>
      <c r="S177" s="16" t="s">
        <v>67</v>
      </c>
      <c r="T177" s="25"/>
    </row>
    <row r="178" spans="1:20" s="9" customFormat="1" ht="20" customHeight="1">
      <c r="A178" s="41"/>
      <c r="B178" s="16" t="s">
        <v>141</v>
      </c>
      <c r="C178" s="19" t="s">
        <v>24</v>
      </c>
      <c r="D178" s="16" t="s">
        <v>29</v>
      </c>
      <c r="E178" s="16" t="s">
        <v>41</v>
      </c>
      <c r="F178" s="16" t="s">
        <v>29</v>
      </c>
      <c r="G178" s="16" t="s">
        <v>48</v>
      </c>
      <c r="H178" s="16" t="s">
        <v>23</v>
      </c>
      <c r="I178" s="16" t="s">
        <v>23</v>
      </c>
      <c r="J178" s="16" t="s">
        <v>23</v>
      </c>
      <c r="K178" s="16" t="s">
        <v>84</v>
      </c>
      <c r="L178" s="16" t="s">
        <v>44</v>
      </c>
      <c r="M178" s="16" t="s">
        <v>51</v>
      </c>
      <c r="N178" s="16" t="s">
        <v>26</v>
      </c>
      <c r="O178" s="16" t="s">
        <v>29</v>
      </c>
      <c r="P178" s="16" t="s">
        <v>44</v>
      </c>
      <c r="Q178" s="16" t="s">
        <v>22</v>
      </c>
      <c r="R178" s="16" t="s">
        <v>102</v>
      </c>
      <c r="S178" s="16" t="s">
        <v>50</v>
      </c>
      <c r="T178" s="25"/>
    </row>
    <row r="179" spans="1:20" s="26" customFormat="1" ht="20" customHeight="1">
      <c r="A179" s="41"/>
      <c r="B179" s="16" t="s">
        <v>146</v>
      </c>
      <c r="C179" s="19" t="s">
        <v>25</v>
      </c>
      <c r="D179" s="16" t="s">
        <v>54</v>
      </c>
      <c r="E179" s="16" t="s">
        <v>68</v>
      </c>
      <c r="F179" s="16" t="s">
        <v>71</v>
      </c>
      <c r="G179" s="16" t="s">
        <v>53</v>
      </c>
      <c r="H179" s="16" t="s">
        <v>69</v>
      </c>
      <c r="I179" s="16" t="s">
        <v>51</v>
      </c>
      <c r="J179" s="16" t="s">
        <v>41</v>
      </c>
      <c r="K179" s="16" t="s">
        <v>47</v>
      </c>
      <c r="L179" s="16" t="s">
        <v>74</v>
      </c>
      <c r="M179" s="16" t="s">
        <v>69</v>
      </c>
      <c r="N179" s="16" t="s">
        <v>26</v>
      </c>
      <c r="O179" s="16" t="s">
        <v>47</v>
      </c>
      <c r="P179" s="16" t="s">
        <v>53</v>
      </c>
      <c r="Q179" s="16" t="s">
        <v>29</v>
      </c>
      <c r="R179" s="16" t="s">
        <v>61</v>
      </c>
      <c r="S179" s="16" t="s">
        <v>29</v>
      </c>
      <c r="T179" s="25"/>
    </row>
    <row r="180" spans="1:20" s="27" customFormat="1" ht="20" customHeight="1">
      <c r="A180" s="41"/>
      <c r="B180" s="16" t="s">
        <v>147</v>
      </c>
      <c r="C180" s="19" t="s">
        <v>25</v>
      </c>
      <c r="D180" s="16" t="s">
        <v>67</v>
      </c>
      <c r="E180" s="16" t="s">
        <v>75</v>
      </c>
      <c r="F180" s="16" t="s">
        <v>75</v>
      </c>
      <c r="G180" s="16" t="s">
        <v>50</v>
      </c>
      <c r="H180" s="16" t="s">
        <v>47</v>
      </c>
      <c r="I180" s="16" t="s">
        <v>44</v>
      </c>
      <c r="J180" s="16" t="s">
        <v>51</v>
      </c>
      <c r="K180" s="16" t="s">
        <v>68</v>
      </c>
      <c r="L180" s="16" t="s">
        <v>68</v>
      </c>
      <c r="M180" s="16" t="s">
        <v>69</v>
      </c>
      <c r="N180" s="16" t="s">
        <v>26</v>
      </c>
      <c r="O180" s="16" t="s">
        <v>41</v>
      </c>
      <c r="P180" s="16" t="s">
        <v>26</v>
      </c>
      <c r="Q180" s="16" t="s">
        <v>55</v>
      </c>
      <c r="R180" s="16" t="s">
        <v>21</v>
      </c>
      <c r="S180" s="16" t="s">
        <v>67</v>
      </c>
      <c r="T180" s="36"/>
    </row>
    <row r="181" spans="1:20" s="27" customFormat="1" ht="20" customHeight="1">
      <c r="A181" s="41"/>
      <c r="B181" s="16" t="s">
        <v>152</v>
      </c>
      <c r="C181" s="19" t="s">
        <v>50</v>
      </c>
      <c r="D181" s="16" t="s">
        <v>44</v>
      </c>
      <c r="E181" s="16" t="s">
        <v>44</v>
      </c>
      <c r="F181" s="16" t="s">
        <v>29</v>
      </c>
      <c r="G181" s="16" t="s">
        <v>21</v>
      </c>
      <c r="H181" s="16" t="s">
        <v>41</v>
      </c>
      <c r="I181" s="16" t="s">
        <v>28</v>
      </c>
      <c r="J181" s="16" t="s">
        <v>67</v>
      </c>
      <c r="K181" s="16" t="s">
        <v>53</v>
      </c>
      <c r="L181" s="16" t="s">
        <v>75</v>
      </c>
      <c r="M181" s="16" t="s">
        <v>29</v>
      </c>
      <c r="N181" s="16" t="s">
        <v>75</v>
      </c>
      <c r="O181" s="16" t="s">
        <v>26</v>
      </c>
      <c r="P181" s="16" t="s">
        <v>44</v>
      </c>
      <c r="Q181" s="16" t="s">
        <v>21</v>
      </c>
      <c r="R181" s="16" t="s">
        <v>82</v>
      </c>
      <c r="S181" s="16" t="s">
        <v>22</v>
      </c>
      <c r="T181" s="25"/>
    </row>
    <row r="182" spans="1:20" s="27" customFormat="1" ht="20" customHeight="1">
      <c r="A182" s="41"/>
      <c r="B182" s="16" t="s">
        <v>154</v>
      </c>
      <c r="C182" s="19" t="s">
        <v>47</v>
      </c>
      <c r="D182" s="16" t="s">
        <v>50</v>
      </c>
      <c r="E182" s="16" t="s">
        <v>50</v>
      </c>
      <c r="F182" s="16" t="s">
        <v>84</v>
      </c>
      <c r="G182" s="16" t="s">
        <v>84</v>
      </c>
      <c r="H182" s="16" t="s">
        <v>65</v>
      </c>
      <c r="I182" s="16" t="s">
        <v>50</v>
      </c>
      <c r="J182" s="16" t="s">
        <v>23</v>
      </c>
      <c r="K182" s="16" t="s">
        <v>54</v>
      </c>
      <c r="L182" s="16" t="s">
        <v>44</v>
      </c>
      <c r="M182" s="16" t="s">
        <v>74</v>
      </c>
      <c r="N182" s="16" t="s">
        <v>26</v>
      </c>
      <c r="O182" s="16" t="s">
        <v>29</v>
      </c>
      <c r="P182" s="16" t="s">
        <v>22</v>
      </c>
      <c r="Q182" s="16" t="s">
        <v>25</v>
      </c>
      <c r="R182" s="16" t="s">
        <v>31</v>
      </c>
      <c r="S182" s="16" t="s">
        <v>67</v>
      </c>
      <c r="T182" s="25"/>
    </row>
    <row r="183" spans="1:20" s="27" customFormat="1" ht="20" customHeight="1">
      <c r="A183" s="41"/>
      <c r="B183" s="16" t="s">
        <v>155</v>
      </c>
      <c r="C183" s="19" t="s">
        <v>41</v>
      </c>
      <c r="D183" s="16" t="s">
        <v>44</v>
      </c>
      <c r="E183" s="16" t="s">
        <v>47</v>
      </c>
      <c r="F183" s="16" t="s">
        <v>44</v>
      </c>
      <c r="G183" s="16" t="s">
        <v>22</v>
      </c>
      <c r="H183" s="16" t="s">
        <v>71</v>
      </c>
      <c r="I183" s="16" t="s">
        <v>47</v>
      </c>
      <c r="J183" s="16" t="s">
        <v>44</v>
      </c>
      <c r="K183" s="16" t="s">
        <v>83</v>
      </c>
      <c r="L183" s="16" t="s">
        <v>65</v>
      </c>
      <c r="M183" s="16" t="s">
        <v>74</v>
      </c>
      <c r="N183" s="16" t="s">
        <v>26</v>
      </c>
      <c r="O183" s="16" t="s">
        <v>47</v>
      </c>
      <c r="P183" s="16" t="s">
        <v>41</v>
      </c>
      <c r="Q183" s="16" t="s">
        <v>23</v>
      </c>
      <c r="R183" s="16" t="s">
        <v>44</v>
      </c>
      <c r="S183" s="16" t="s">
        <v>50</v>
      </c>
      <c r="T183" s="25"/>
    </row>
    <row r="184" spans="1:20" s="27" customFormat="1" ht="20" customHeight="1">
      <c r="A184" s="41"/>
      <c r="B184" s="16" t="s">
        <v>157</v>
      </c>
      <c r="C184" s="19" t="s">
        <v>28</v>
      </c>
      <c r="D184" s="16" t="s">
        <v>67</v>
      </c>
      <c r="E184" s="16" t="s">
        <v>44</v>
      </c>
      <c r="F184" s="16" t="s">
        <v>22</v>
      </c>
      <c r="G184" s="16" t="s">
        <v>35</v>
      </c>
      <c r="H184" s="16" t="s">
        <v>68</v>
      </c>
      <c r="I184" s="16" t="s">
        <v>21</v>
      </c>
      <c r="J184" s="16" t="s">
        <v>54</v>
      </c>
      <c r="K184" s="16" t="s">
        <v>28</v>
      </c>
      <c r="L184" s="16" t="s">
        <v>41</v>
      </c>
      <c r="M184" s="16" t="s">
        <v>23</v>
      </c>
      <c r="N184" s="16" t="s">
        <v>26</v>
      </c>
      <c r="O184" s="16" t="s">
        <v>26</v>
      </c>
      <c r="P184" s="16" t="s">
        <v>44</v>
      </c>
      <c r="Q184" s="16" t="s">
        <v>83</v>
      </c>
      <c r="R184" s="16" t="s">
        <v>25</v>
      </c>
      <c r="S184" s="16" t="s">
        <v>53</v>
      </c>
      <c r="T184" s="25"/>
    </row>
    <row r="185" spans="1:20" s="27" customFormat="1" ht="20" customHeight="1">
      <c r="A185" s="41"/>
      <c r="B185" s="16" t="s">
        <v>158</v>
      </c>
      <c r="C185" s="19" t="s">
        <v>37</v>
      </c>
      <c r="D185" s="16" t="s">
        <v>29</v>
      </c>
      <c r="E185" s="16" t="s">
        <v>41</v>
      </c>
      <c r="F185" s="16" t="s">
        <v>82</v>
      </c>
      <c r="G185" s="16" t="s">
        <v>53</v>
      </c>
      <c r="H185" s="16" t="s">
        <v>23</v>
      </c>
      <c r="I185" s="16" t="s">
        <v>44</v>
      </c>
      <c r="J185" s="16" t="s">
        <v>44</v>
      </c>
      <c r="K185" s="16" t="s">
        <v>50</v>
      </c>
      <c r="L185" s="16" t="s">
        <v>41</v>
      </c>
      <c r="M185" s="16" t="s">
        <v>67</v>
      </c>
      <c r="N185" s="16" t="s">
        <v>26</v>
      </c>
      <c r="O185" s="16" t="s">
        <v>47</v>
      </c>
      <c r="P185" s="16" t="s">
        <v>44</v>
      </c>
      <c r="Q185" s="16" t="s">
        <v>50</v>
      </c>
      <c r="R185" s="16" t="s">
        <v>83</v>
      </c>
      <c r="S185" s="16" t="s">
        <v>75</v>
      </c>
      <c r="T185" s="36"/>
    </row>
    <row r="186" spans="1:20" s="27" customFormat="1" ht="20" customHeight="1">
      <c r="A186" s="41"/>
      <c r="B186" s="16" t="s">
        <v>159</v>
      </c>
      <c r="C186" s="19" t="s">
        <v>55</v>
      </c>
      <c r="D186" s="16" t="s">
        <v>41</v>
      </c>
      <c r="E186" s="16" t="s">
        <v>51</v>
      </c>
      <c r="F186" s="16" t="s">
        <v>47</v>
      </c>
      <c r="G186" s="16" t="s">
        <v>83</v>
      </c>
      <c r="H186" s="16" t="s">
        <v>41</v>
      </c>
      <c r="I186" s="16" t="s">
        <v>65</v>
      </c>
      <c r="J186" s="16" t="s">
        <v>69</v>
      </c>
      <c r="K186" s="16" t="s">
        <v>28</v>
      </c>
      <c r="L186" s="16" t="s">
        <v>29</v>
      </c>
      <c r="M186" s="16" t="s">
        <v>75</v>
      </c>
      <c r="N186" s="16" t="s">
        <v>26</v>
      </c>
      <c r="O186" s="16" t="s">
        <v>26</v>
      </c>
      <c r="P186" s="16" t="s">
        <v>26</v>
      </c>
      <c r="Q186" s="17"/>
      <c r="R186" s="17"/>
      <c r="S186" s="16" t="s">
        <v>44</v>
      </c>
      <c r="T186" s="25"/>
    </row>
    <row r="187" spans="1:20" s="27" customFormat="1" ht="20" customHeight="1">
      <c r="A187" s="41"/>
      <c r="B187" s="16" t="s">
        <v>161</v>
      </c>
      <c r="C187" s="19" t="s">
        <v>67</v>
      </c>
      <c r="D187" s="16" t="s">
        <v>67</v>
      </c>
      <c r="E187" s="16" t="s">
        <v>67</v>
      </c>
      <c r="F187" s="16" t="s">
        <v>74</v>
      </c>
      <c r="G187" s="16" t="s">
        <v>22</v>
      </c>
      <c r="H187" s="16" t="s">
        <v>65</v>
      </c>
      <c r="I187" s="16" t="s">
        <v>21</v>
      </c>
      <c r="J187" s="16" t="s">
        <v>75</v>
      </c>
      <c r="K187" s="16" t="s">
        <v>23</v>
      </c>
      <c r="L187" s="16" t="s">
        <v>26</v>
      </c>
      <c r="M187" s="16" t="s">
        <v>67</v>
      </c>
      <c r="N187" s="16" t="s">
        <v>74</v>
      </c>
      <c r="O187" s="16" t="s">
        <v>75</v>
      </c>
      <c r="P187" s="16" t="s">
        <v>74</v>
      </c>
      <c r="Q187" s="16" t="s">
        <v>69</v>
      </c>
      <c r="R187" s="16" t="s">
        <v>68</v>
      </c>
      <c r="S187" s="16" t="s">
        <v>67</v>
      </c>
      <c r="T187" s="25"/>
    </row>
    <row r="188" spans="1:20" s="2" customFormat="1" ht="20" customHeight="1">
      <c r="A188" s="41"/>
      <c r="B188" s="16" t="s">
        <v>167</v>
      </c>
      <c r="C188" s="19" t="s">
        <v>21</v>
      </c>
      <c r="D188" s="16" t="s">
        <v>47</v>
      </c>
      <c r="E188" s="16" t="s">
        <v>47</v>
      </c>
      <c r="F188" s="16" t="s">
        <v>53</v>
      </c>
      <c r="G188" s="16" t="s">
        <v>67</v>
      </c>
      <c r="H188" s="16" t="s">
        <v>47</v>
      </c>
      <c r="I188" s="16" t="s">
        <v>23</v>
      </c>
      <c r="J188" s="16" t="s">
        <v>41</v>
      </c>
      <c r="K188" s="16" t="s">
        <v>82</v>
      </c>
      <c r="L188" s="16" t="s">
        <v>44</v>
      </c>
      <c r="M188" s="16" t="s">
        <v>55</v>
      </c>
      <c r="N188" s="16" t="s">
        <v>26</v>
      </c>
      <c r="O188" s="16" t="s">
        <v>23</v>
      </c>
      <c r="P188" s="16" t="s">
        <v>51</v>
      </c>
      <c r="Q188" s="16" t="s">
        <v>53</v>
      </c>
      <c r="R188" s="16" t="s">
        <v>82</v>
      </c>
      <c r="S188" s="16" t="s">
        <v>44</v>
      </c>
      <c r="T188" s="25"/>
    </row>
    <row r="189" spans="1:20" s="2" customFormat="1" ht="20" customHeight="1">
      <c r="A189" s="41"/>
      <c r="B189" s="16" t="s">
        <v>171</v>
      </c>
      <c r="C189" s="19" t="s">
        <v>24</v>
      </c>
      <c r="D189" s="16" t="s">
        <v>68</v>
      </c>
      <c r="E189" s="16" t="s">
        <v>75</v>
      </c>
      <c r="F189" s="16" t="s">
        <v>53</v>
      </c>
      <c r="G189" s="16" t="s">
        <v>22</v>
      </c>
      <c r="H189" s="16" t="s">
        <v>47</v>
      </c>
      <c r="I189" s="16" t="s">
        <v>69</v>
      </c>
      <c r="J189" s="16" t="s">
        <v>29</v>
      </c>
      <c r="K189" s="16" t="s">
        <v>51</v>
      </c>
      <c r="L189" s="16" t="s">
        <v>26</v>
      </c>
      <c r="M189" s="16" t="s">
        <v>74</v>
      </c>
      <c r="N189" s="16" t="s">
        <v>75</v>
      </c>
      <c r="O189" s="16" t="s">
        <v>51</v>
      </c>
      <c r="P189" s="16" t="s">
        <v>41</v>
      </c>
      <c r="Q189" s="16" t="s">
        <v>74</v>
      </c>
      <c r="R189" s="16" t="s">
        <v>21</v>
      </c>
      <c r="S189" s="16" t="s">
        <v>67</v>
      </c>
      <c r="T189" s="25"/>
    </row>
    <row r="190" spans="1:20" s="6" customFormat="1" ht="20" customHeight="1">
      <c r="A190" s="41"/>
      <c r="B190" s="16" t="s">
        <v>172</v>
      </c>
      <c r="C190" s="19" t="s">
        <v>61</v>
      </c>
      <c r="D190" s="16" t="s">
        <v>29</v>
      </c>
      <c r="E190" s="16" t="s">
        <v>23</v>
      </c>
      <c r="F190" s="16" t="s">
        <v>55</v>
      </c>
      <c r="G190" s="16" t="s">
        <v>22</v>
      </c>
      <c r="H190" s="16" t="s">
        <v>29</v>
      </c>
      <c r="I190" s="16" t="s">
        <v>23</v>
      </c>
      <c r="J190" s="16" t="s">
        <v>51</v>
      </c>
      <c r="K190" s="16" t="s">
        <v>52</v>
      </c>
      <c r="L190" s="16" t="s">
        <v>23</v>
      </c>
      <c r="M190" s="16" t="s">
        <v>65</v>
      </c>
      <c r="N190" s="16" t="s">
        <v>26</v>
      </c>
      <c r="O190" s="16" t="s">
        <v>26</v>
      </c>
      <c r="P190" s="16" t="s">
        <v>26</v>
      </c>
      <c r="Q190" s="16" t="s">
        <v>23</v>
      </c>
      <c r="R190" s="16" t="s">
        <v>33</v>
      </c>
      <c r="S190" s="16" t="s">
        <v>21</v>
      </c>
      <c r="T190" s="25"/>
    </row>
    <row r="191" spans="1:20" s="9" customFormat="1" ht="20" customHeight="1">
      <c r="A191" s="41"/>
      <c r="B191" s="16" t="s">
        <v>176</v>
      </c>
      <c r="C191" s="19" t="s">
        <v>50</v>
      </c>
      <c r="D191" s="16" t="s">
        <v>54</v>
      </c>
      <c r="E191" s="16" t="s">
        <v>75</v>
      </c>
      <c r="F191" s="16" t="s">
        <v>44</v>
      </c>
      <c r="G191" s="16" t="s">
        <v>53</v>
      </c>
      <c r="H191" s="16" t="s">
        <v>66</v>
      </c>
      <c r="I191" s="16" t="s">
        <v>69</v>
      </c>
      <c r="J191" s="16" t="s">
        <v>47</v>
      </c>
      <c r="K191" s="16" t="s">
        <v>53</v>
      </c>
      <c r="L191" s="16" t="s">
        <v>65</v>
      </c>
      <c r="M191" s="16" t="s">
        <v>67</v>
      </c>
      <c r="N191" s="16" t="s">
        <v>26</v>
      </c>
      <c r="O191" s="16" t="s">
        <v>41</v>
      </c>
      <c r="P191" s="16" t="s">
        <v>68</v>
      </c>
      <c r="Q191" s="16" t="s">
        <v>28</v>
      </c>
      <c r="R191" s="16" t="s">
        <v>33</v>
      </c>
      <c r="S191" s="16" t="s">
        <v>50</v>
      </c>
      <c r="T191" s="25"/>
    </row>
    <row r="192" spans="1:20" s="9" customFormat="1" ht="20" customHeight="1">
      <c r="A192" s="41"/>
      <c r="B192" s="16" t="s">
        <v>177</v>
      </c>
      <c r="C192" s="19" t="s">
        <v>28</v>
      </c>
      <c r="D192" s="16" t="s">
        <v>28</v>
      </c>
      <c r="E192" s="16" t="s">
        <v>75</v>
      </c>
      <c r="F192" s="16" t="s">
        <v>28</v>
      </c>
      <c r="G192" s="16" t="s">
        <v>24</v>
      </c>
      <c r="H192" s="16" t="s">
        <v>41</v>
      </c>
      <c r="I192" s="16" t="s">
        <v>83</v>
      </c>
      <c r="J192" s="16" t="s">
        <v>29</v>
      </c>
      <c r="K192" s="16" t="s">
        <v>50</v>
      </c>
      <c r="L192" s="16" t="s">
        <v>26</v>
      </c>
      <c r="M192" s="16" t="s">
        <v>26</v>
      </c>
      <c r="N192" s="16" t="s">
        <v>26</v>
      </c>
      <c r="O192" s="16" t="s">
        <v>29</v>
      </c>
      <c r="P192" s="16" t="s">
        <v>44</v>
      </c>
      <c r="Q192" s="16" t="s">
        <v>68</v>
      </c>
      <c r="R192" s="16" t="s">
        <v>58</v>
      </c>
      <c r="S192" s="16" t="s">
        <v>24</v>
      </c>
      <c r="T192" s="25"/>
    </row>
    <row r="193" spans="1:20" s="9" customFormat="1" ht="20" customHeight="1">
      <c r="A193" s="41"/>
      <c r="B193" s="16" t="s">
        <v>178</v>
      </c>
      <c r="C193" s="19" t="s">
        <v>68</v>
      </c>
      <c r="D193" s="16" t="s">
        <v>23</v>
      </c>
      <c r="E193" s="16" t="s">
        <v>68</v>
      </c>
      <c r="F193" s="16" t="s">
        <v>44</v>
      </c>
      <c r="G193" s="16" t="s">
        <v>67</v>
      </c>
      <c r="H193" s="16" t="s">
        <v>74</v>
      </c>
      <c r="I193" s="16" t="s">
        <v>75</v>
      </c>
      <c r="J193" s="16" t="s">
        <v>68</v>
      </c>
      <c r="K193" s="16" t="s">
        <v>44</v>
      </c>
      <c r="L193" s="16" t="s">
        <v>50</v>
      </c>
      <c r="M193" s="16" t="s">
        <v>50</v>
      </c>
      <c r="N193" s="16" t="s">
        <v>69</v>
      </c>
      <c r="O193" s="16" t="s">
        <v>26</v>
      </c>
      <c r="P193" s="16" t="s">
        <v>41</v>
      </c>
      <c r="Q193" s="16" t="s">
        <v>84</v>
      </c>
      <c r="R193" s="16" t="s">
        <v>54</v>
      </c>
      <c r="S193" s="16" t="s">
        <v>28</v>
      </c>
      <c r="T193" s="25"/>
    </row>
    <row r="194" spans="1:20" s="26" customFormat="1" ht="20" customHeight="1">
      <c r="A194" s="24"/>
      <c r="B194" s="16" t="s">
        <v>182</v>
      </c>
      <c r="C194" s="19" t="s">
        <v>23</v>
      </c>
      <c r="D194" s="16" t="s">
        <v>41</v>
      </c>
      <c r="E194" s="16" t="s">
        <v>44</v>
      </c>
      <c r="F194" s="16" t="s">
        <v>68</v>
      </c>
      <c r="G194" s="16" t="s">
        <v>82</v>
      </c>
      <c r="H194" s="16" t="s">
        <v>67</v>
      </c>
      <c r="I194" s="16" t="s">
        <v>66</v>
      </c>
      <c r="J194" s="16" t="s">
        <v>47</v>
      </c>
      <c r="K194" s="16" t="s">
        <v>47</v>
      </c>
      <c r="L194" s="16" t="s">
        <v>51</v>
      </c>
      <c r="M194" s="16" t="s">
        <v>75</v>
      </c>
      <c r="N194" s="16" t="s">
        <v>41</v>
      </c>
      <c r="O194" s="16" t="s">
        <v>26</v>
      </c>
      <c r="P194" s="16" t="s">
        <v>69</v>
      </c>
      <c r="Q194" s="16" t="s">
        <v>70</v>
      </c>
      <c r="R194" s="16" t="s">
        <v>55</v>
      </c>
      <c r="S194" s="16" t="s">
        <v>67</v>
      </c>
      <c r="T194" s="25"/>
    </row>
    <row r="195" spans="1:20" s="26" customFormat="1" ht="20" customHeight="1">
      <c r="A195" s="24"/>
      <c r="B195" s="16" t="s">
        <v>183</v>
      </c>
      <c r="C195" s="19" t="s">
        <v>28</v>
      </c>
      <c r="D195" s="16" t="s">
        <v>44</v>
      </c>
      <c r="E195" s="16" t="s">
        <v>47</v>
      </c>
      <c r="F195" s="16" t="s">
        <v>75</v>
      </c>
      <c r="G195" s="16" t="s">
        <v>84</v>
      </c>
      <c r="H195" s="16" t="s">
        <v>23</v>
      </c>
      <c r="I195" s="16" t="s">
        <v>41</v>
      </c>
      <c r="J195" s="16" t="s">
        <v>47</v>
      </c>
      <c r="K195" s="16" t="s">
        <v>84</v>
      </c>
      <c r="L195" s="16" t="s">
        <v>51</v>
      </c>
      <c r="M195" s="16" t="s">
        <v>28</v>
      </c>
      <c r="N195" s="16" t="s">
        <v>79</v>
      </c>
      <c r="O195" s="16" t="s">
        <v>26</v>
      </c>
      <c r="P195" s="16" t="s">
        <v>47</v>
      </c>
      <c r="Q195" s="16" t="s">
        <v>74</v>
      </c>
      <c r="R195" s="16" t="s">
        <v>25</v>
      </c>
      <c r="S195" s="16" t="s">
        <v>44</v>
      </c>
      <c r="T195" s="25"/>
    </row>
    <row r="196" spans="1:20" s="2" customFormat="1" ht="20" customHeight="1">
      <c r="A196" s="16" t="s">
        <v>260</v>
      </c>
      <c r="B196" s="24" t="s">
        <v>209</v>
      </c>
      <c r="C196" s="16">
        <v>77</v>
      </c>
      <c r="D196" s="16">
        <v>84</v>
      </c>
      <c r="E196" s="16">
        <v>85</v>
      </c>
      <c r="F196" s="16">
        <v>76</v>
      </c>
      <c r="G196" s="16">
        <v>75</v>
      </c>
      <c r="H196" s="16">
        <v>78</v>
      </c>
      <c r="I196" s="24" t="s">
        <v>210</v>
      </c>
      <c r="J196" s="16">
        <v>89</v>
      </c>
      <c r="K196" s="16">
        <v>90</v>
      </c>
      <c r="L196" s="16" t="s">
        <v>195</v>
      </c>
      <c r="M196" s="16">
        <v>83</v>
      </c>
      <c r="N196" s="16">
        <v>84</v>
      </c>
      <c r="O196" s="16" t="s">
        <v>195</v>
      </c>
      <c r="P196" s="16">
        <v>86</v>
      </c>
      <c r="Q196" s="16" t="s">
        <v>79</v>
      </c>
      <c r="R196" s="16" t="s">
        <v>48</v>
      </c>
      <c r="S196" s="16" t="s">
        <v>44</v>
      </c>
      <c r="T196" s="25"/>
    </row>
    <row r="197" spans="1:20" s="2" customFormat="1" ht="20" customHeight="1">
      <c r="A197" s="16" t="s">
        <v>260</v>
      </c>
      <c r="B197" s="24" t="s">
        <v>211</v>
      </c>
      <c r="C197" s="16">
        <v>86</v>
      </c>
      <c r="D197" s="16">
        <v>90</v>
      </c>
      <c r="E197" s="16">
        <v>86</v>
      </c>
      <c r="F197" s="16">
        <v>77</v>
      </c>
      <c r="G197" s="16">
        <v>85</v>
      </c>
      <c r="H197" s="16">
        <v>87</v>
      </c>
      <c r="I197" s="24" t="s">
        <v>212</v>
      </c>
      <c r="J197" s="16">
        <v>91</v>
      </c>
      <c r="K197" s="16">
        <v>77</v>
      </c>
      <c r="L197" s="16">
        <v>84</v>
      </c>
      <c r="M197" s="16" t="s">
        <v>213</v>
      </c>
      <c r="N197" s="16">
        <v>85</v>
      </c>
      <c r="O197" s="16">
        <v>86</v>
      </c>
      <c r="P197" s="16" t="s">
        <v>213</v>
      </c>
      <c r="Q197" s="16" t="s">
        <v>29</v>
      </c>
      <c r="R197" s="17"/>
      <c r="S197" s="16" t="s">
        <v>50</v>
      </c>
      <c r="T197" s="25"/>
    </row>
    <row r="198" spans="1:20" s="2" customFormat="1" ht="20" customHeight="1">
      <c r="A198" s="16" t="s">
        <v>260</v>
      </c>
      <c r="B198" s="24" t="s">
        <v>214</v>
      </c>
      <c r="C198" s="16">
        <v>74</v>
      </c>
      <c r="D198" s="16">
        <v>74</v>
      </c>
      <c r="E198" s="16">
        <v>83</v>
      </c>
      <c r="F198" s="16">
        <v>68</v>
      </c>
      <c r="G198" s="16" t="s">
        <v>202</v>
      </c>
      <c r="H198" s="16">
        <v>81</v>
      </c>
      <c r="I198" s="24" t="s">
        <v>215</v>
      </c>
      <c r="J198" s="16">
        <v>84</v>
      </c>
      <c r="K198" s="16">
        <v>71</v>
      </c>
      <c r="L198" s="16">
        <v>75</v>
      </c>
      <c r="M198" s="16">
        <v>78</v>
      </c>
      <c r="N198" s="16">
        <v>79</v>
      </c>
      <c r="O198" s="16" t="s">
        <v>195</v>
      </c>
      <c r="P198" s="16">
        <v>71</v>
      </c>
      <c r="Q198" s="17"/>
      <c r="R198" s="16" t="s">
        <v>24</v>
      </c>
      <c r="S198" s="16" t="s">
        <v>50</v>
      </c>
      <c r="T198" s="25"/>
    </row>
    <row r="199" spans="1:20" s="2" customFormat="1" ht="20" customHeight="1">
      <c r="A199" s="16" t="s">
        <v>260</v>
      </c>
      <c r="B199" s="24" t="s">
        <v>230</v>
      </c>
      <c r="C199" s="16">
        <v>81</v>
      </c>
      <c r="D199" s="16">
        <v>83</v>
      </c>
      <c r="E199" s="16">
        <v>91</v>
      </c>
      <c r="F199" s="16">
        <v>76</v>
      </c>
      <c r="G199" s="16">
        <v>85</v>
      </c>
      <c r="H199" s="16">
        <v>95</v>
      </c>
      <c r="I199" s="24" t="s">
        <v>231</v>
      </c>
      <c r="J199" s="16">
        <v>90</v>
      </c>
      <c r="K199" s="16" t="s">
        <v>202</v>
      </c>
      <c r="L199" s="17"/>
      <c r="M199" s="16">
        <v>79</v>
      </c>
      <c r="N199" s="17"/>
      <c r="O199" s="16">
        <v>80</v>
      </c>
      <c r="P199" s="17"/>
      <c r="Q199" s="16" t="s">
        <v>23</v>
      </c>
      <c r="R199" s="16" t="s">
        <v>21</v>
      </c>
      <c r="S199" s="16" t="s">
        <v>29</v>
      </c>
      <c r="T199" s="25"/>
    </row>
    <row r="200" spans="1:20" s="2" customFormat="1" ht="20" customHeight="1">
      <c r="A200" s="16" t="s">
        <v>260</v>
      </c>
      <c r="B200" s="24" t="s">
        <v>253</v>
      </c>
      <c r="C200" s="16">
        <v>91</v>
      </c>
      <c r="D200" s="16">
        <v>87</v>
      </c>
      <c r="E200" s="16">
        <v>87</v>
      </c>
      <c r="F200" s="16">
        <v>97</v>
      </c>
      <c r="G200" s="16">
        <v>77</v>
      </c>
      <c r="H200" s="16">
        <v>88</v>
      </c>
      <c r="I200" s="24" t="s">
        <v>254</v>
      </c>
      <c r="J200" s="16">
        <v>92</v>
      </c>
      <c r="K200" s="16">
        <v>77</v>
      </c>
      <c r="L200" s="16" t="s">
        <v>213</v>
      </c>
      <c r="M200" s="16">
        <v>93</v>
      </c>
      <c r="N200" s="16">
        <v>92</v>
      </c>
      <c r="O200" s="16">
        <v>85</v>
      </c>
      <c r="P200" s="16">
        <v>93</v>
      </c>
      <c r="Q200" s="16" t="s">
        <v>49</v>
      </c>
      <c r="R200" s="16" t="s">
        <v>49</v>
      </c>
      <c r="S200" s="16" t="s">
        <v>21</v>
      </c>
      <c r="T200" s="25"/>
    </row>
    <row r="201" spans="1:20" ht="20" customHeight="1"/>
    <row r="202" spans="1:20" ht="20" customHeight="1"/>
    <row r="203" spans="1:20" ht="20" customHeight="1"/>
    <row r="204" spans="1:20" ht="20" customHeight="1"/>
    <row r="205" spans="1:20" ht="20" customHeight="1"/>
    <row r="206" spans="1:20" ht="20" customHeight="1"/>
    <row r="207" spans="1:20" ht="20" customHeight="1"/>
    <row r="208" spans="1:20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19" customHeight="1"/>
    <row r="247" ht="19" customHeight="1"/>
    <row r="248" ht="19" customHeight="1"/>
    <row r="249" ht="19" customHeight="1"/>
    <row r="250" ht="19" customHeight="1"/>
    <row r="251" ht="19" customHeight="1"/>
    <row r="252" ht="19" customHeight="1"/>
    <row r="253" ht="19" customHeight="1"/>
    <row r="254" ht="19" customHeight="1"/>
    <row r="255" ht="19" customHeight="1"/>
    <row r="256" ht="19" customHeight="1"/>
    <row r="257" ht="19" customHeight="1"/>
    <row r="258" ht="19" customHeight="1"/>
    <row r="259" ht="19" customHeight="1"/>
    <row r="260" ht="19" customHeight="1"/>
    <row r="261" ht="19" customHeight="1"/>
    <row r="262" ht="19" customHeight="1"/>
    <row r="263" ht="19" customHeight="1"/>
    <row r="264" ht="19" customHeight="1"/>
    <row r="265" ht="19" customHeight="1"/>
    <row r="266" ht="19" customHeight="1"/>
    <row r="267" ht="19" customHeight="1"/>
    <row r="268" ht="19" customHeight="1"/>
    <row r="269" ht="19" customHeight="1"/>
    <row r="270" ht="19" customHeight="1"/>
    <row r="271" ht="19" customHeight="1"/>
    <row r="272" ht="19" customHeight="1"/>
    <row r="273" ht="19" customHeight="1"/>
    <row r="274" ht="19" customHeight="1"/>
    <row r="275" ht="19" customHeight="1"/>
    <row r="276" ht="19" customHeight="1"/>
    <row r="277" ht="19" customHeight="1"/>
    <row r="278" ht="19" customHeight="1"/>
    <row r="279" ht="19" customHeight="1"/>
    <row r="280" ht="19" customHeight="1"/>
    <row r="281" ht="19" customHeight="1"/>
    <row r="282" ht="19" customHeight="1"/>
    <row r="283" ht="19" customHeight="1"/>
    <row r="284" ht="19" customHeight="1"/>
    <row r="285" ht="19" customHeight="1"/>
    <row r="286" ht="19" customHeight="1"/>
    <row r="287" ht="19" customHeight="1"/>
    <row r="288" ht="19" customHeight="1"/>
    <row r="289" ht="19" customHeight="1"/>
    <row r="290" ht="19" customHeight="1"/>
    <row r="291" ht="19" customHeight="1"/>
    <row r="292" ht="19" customHeight="1"/>
    <row r="293" ht="19" customHeight="1"/>
    <row r="294" ht="19" customHeight="1"/>
    <row r="295" ht="19" customHeight="1"/>
    <row r="296" ht="19" customHeight="1"/>
    <row r="297" ht="19" customHeight="1"/>
    <row r="298" ht="19" customHeight="1"/>
    <row r="299" ht="19" customHeight="1"/>
    <row r="300" ht="19" customHeight="1"/>
    <row r="301" ht="19" customHeight="1"/>
    <row r="302" ht="19" customHeight="1"/>
    <row r="303" ht="19" customHeight="1"/>
    <row r="304" ht="19" customHeight="1"/>
    <row r="305" ht="19" customHeight="1"/>
    <row r="306" ht="19" customHeight="1"/>
    <row r="307" ht="19" customHeight="1"/>
    <row r="308" ht="19" customHeight="1"/>
  </sheetData>
  <sheetProtection algorithmName="SHA-512" hashValue="nJsZ8s7AjLY3/bvYXs93+dVNKvEX3h6LSOpvqOBlXU0S4NXJzje1f9kSCn8LvqmIgcfwFAA1cBO7zOQeBc59Ow==" saltValue="kTI0nBtFhc49acjW77p/aQ==" spinCount="100000" sheet="1" objects="1" scenarios="1"/>
  <autoFilter ref="A2:T117" xr:uid="{00000000-0009-0000-0000-000000000000}">
    <sortState xmlns:xlrd2="http://schemas.microsoft.com/office/spreadsheetml/2017/richdata2" ref="A3:T118">
      <sortCondition descending="1" ref="T2:T118"/>
    </sortState>
  </autoFilter>
  <mergeCells count="1">
    <mergeCell ref="A1:T1"/>
  </mergeCells>
  <phoneticPr fontId="16" type="noConversion"/>
  <pageMargins left="0.118110236220472" right="0.118110236220472" top="0.35433070866141703" bottom="0.35433070866141703" header="0.31496062992126" footer="0.3149606299212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排名</vt:lpstr>
      <vt:lpstr>排名!Print_Titles</vt:lpstr>
    </vt:vector>
  </TitlesOfParts>
  <Company>PKU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HelenFF</dc:creator>
  <cp:lastModifiedBy>Microsoft Office User</cp:lastModifiedBy>
  <cp:lastPrinted>2019-07-03T03:15:00Z</cp:lastPrinted>
  <dcterms:created xsi:type="dcterms:W3CDTF">2012-07-12T08:57:00Z</dcterms:created>
  <dcterms:modified xsi:type="dcterms:W3CDTF">2023-07-11T01:03:31Z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A63B8A57F10843F4B4E4ABCEFBA5D22B_13</vt:lpwstr>
  </property>
  <property fmtid="{D5CDD505-2E9C-101B-9397-08002B2CF9AE}" pid="3" name="KSOProductBuildVer">
    <vt:lpwstr>2052-11.1.0.14309</vt:lpwstr>
  </property>
</Properties>
</file>